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55" activeTab="0"/>
  </bookViews>
  <sheets>
    <sheet name="Programové rozpočtové hospodáre" sheetId="1" r:id="rId1"/>
    <sheet name="Sumarizácia príjmov" sheetId="2" r:id="rId2"/>
    <sheet name="Výdavky podľa programov a aktiv" sheetId="3" r:id="rId3"/>
  </sheets>
  <definedNames/>
  <calcPr fullCalcOnLoad="1"/>
</workbook>
</file>

<file path=xl/sharedStrings.xml><?xml version="1.0" encoding="utf-8"?>
<sst xmlns="http://schemas.openxmlformats.org/spreadsheetml/2006/main" count="204" uniqueCount="186">
  <si>
    <t>v eurách</t>
  </si>
  <si>
    <t>SUMARIZÁCIA  PROGRAMOV  ROZPOČTU</t>
  </si>
  <si>
    <t>Rozpočet 2011</t>
  </si>
  <si>
    <t>Skutočnosť</t>
  </si>
  <si>
    <t>pôvodný</t>
  </si>
  <si>
    <t>upravený</t>
  </si>
  <si>
    <t>30.6.2011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</si>
  <si>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</si>
  <si>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</si>
  <si>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</si>
  <si>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</si>
  <si>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</si>
  <si>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</si>
  <si>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</si>
  <si>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</si>
  <si>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</si>
  <si>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</si>
  <si>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</si>
  <si>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</si>
  <si>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</si>
  <si>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</si>
  <si>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</si>
  <si>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</si>
  <si>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Schodok/prebytok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</si>
  <si>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</si>
  <si>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</si>
  <si>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</si>
  <si>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</si>
  <si>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</si>
  <si>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</si>
  <si>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</si>
  <si>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 xml:space="preserve">   Schodok/Prebytok po vylúčení finančných operácií</t>
  </si>
  <si>
    <t>Schodok/Prebytok po vylúčení finančných operácií</t>
  </si>
  <si>
    <t>VÝSLEDOK  HOSPODÁRENIA</t>
  </si>
  <si>
    <t xml:space="preserve">/v eurách/ </t>
  </si>
  <si>
    <t>Ukazovateľ</t>
  </si>
  <si>
    <t xml:space="preserve">Skutočnosť  </t>
  </si>
  <si>
    <t xml:space="preserve">  %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</si>
  <si>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</si>
  <si>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</si>
  <si>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</si>
  <si>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</si>
  <si>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</si>
  <si>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</si>
  <si>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 komunálny odpad a drobný stavebný 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</si>
  <si>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</si>
  <si>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</si>
  <si>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</si>
  <si>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</si>
  <si>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</si>
  <si>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prenájmu nebytových 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</si>
  <si>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</si>
  <si>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</si>
  <si>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</si>
  <si>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 pokuty</t>
  </si>
  <si>
    <t xml:space="preserve">           poplatky za služby</t>
  </si>
  <si>
    <t xml:space="preserve">           z toho: školstvo</t>
  </si>
  <si>
    <t xml:space="preserve">                      opatrovateľská služba</t>
  </si>
  <si>
    <t xml:space="preserve"> 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</si>
  <si>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</si>
  <si>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</si>
  <si>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</si>
  <si>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finančného hospodárenia</t>
  </si>
  <si>
    <t>iné nedaňové príjmy</t>
  </si>
  <si>
    <r>
      <t>v tom</t>
    </r>
    <r>
      <rPr>
        <sz val="10"/>
        <rFont val="Arial"/>
        <family val="2"/>
      </rPr>
      <t xml:space="preserve">: vratky a dobropisy </t>
    </r>
  </si>
  <si>
    <t xml:space="preserve">          iné /výťažky, poistné plnenie/</t>
  </si>
  <si>
    <t>Finančné operácie</t>
  </si>
  <si>
    <r>
      <t>v tom:</t>
    </r>
    <r>
      <rPr>
        <sz val="10"/>
        <rFont val="Arial"/>
        <family val="2"/>
      </rPr>
      <t xml:space="preserve"> zostatok prostriedkov z predchádzaj. 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</si>
  <si>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</si>
  <si>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</si>
  <si>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</si>
  <si>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</si>
  <si>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</si>
  <si>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</si>
  <si>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</si>
  <si>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</si>
  <si>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</si>
  <si>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</si>
  <si>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</si>
  <si>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</si>
  <si>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</si>
  <si>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</si>
  <si>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</si>
  <si>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</si>
  <si>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</si>
  <si>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</si>
  <si>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dotácia na financovanie bežných výdavkov </t>
  </si>
  <si>
    <t>PRÍJMY CELKOM</t>
  </si>
  <si>
    <t>Prog.</t>
  </si>
  <si>
    <t xml:space="preserve">                            Názov programu</t>
  </si>
  <si>
    <t>Čerpanie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</si>
  <si>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</si>
  <si>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</si>
  <si>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</si>
  <si>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</si>
  <si>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</si>
  <si>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</si>
  <si>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</si>
  <si>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</si>
  <si>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</si>
  <si>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</si>
  <si>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</si>
  <si>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</si>
  <si>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</si>
  <si>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</si>
  <si>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</si>
  <si>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</si>
  <si>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</si>
  <si>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</si>
  <si>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</si>
  <si>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</si>
  <si>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</si>
  <si>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</si>
  <si>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</si>
  <si>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</si>
  <si>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</t>
    </r>
    <r>
      <rPr>
        <sz val="9"/>
        <rFont val="Arial"/>
        <family val="2"/>
      </rPr>
      <t xml:space="preserve"> z toho: bankové operácie</t>
    </r>
  </si>
  <si>
    <t>2.3.</t>
  </si>
  <si>
    <t xml:space="preserve"> Matrika </t>
  </si>
  <si>
    <t>2.4.</t>
  </si>
  <si>
    <t xml:space="preserve"> Podpora miestnej zamestnanosti</t>
  </si>
  <si>
    <t>2.5.</t>
  </si>
  <si>
    <t xml:space="preserve"> Voľby a referendá, sčítanie obyvateľov, domov a bytov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</si>
  <si>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</si>
  <si>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</si>
  <si>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</si>
  <si>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</si>
  <si>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</si>
  <si>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</si>
  <si>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</si>
  <si>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</si>
  <si>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</si>
  <si>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</si>
  <si>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</si>
  <si>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</si>
  <si>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</si>
  <si>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</si>
  <si>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</si>
  <si>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</si>
  <si>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</si>
  <si>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</si>
  <si>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</si>
  <si>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</si>
  <si>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</si>
  <si>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</si>
  <si>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</si>
  <si>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z toho: príspevok pre Technické služby mesta</t>
  </si>
  <si>
    <r>
      <t xml:space="preserve">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</si>
  <si>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</si>
  <si>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</si>
  <si>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</si>
  <si>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</t>
    </r>
    <r>
      <rPr>
        <sz val="9"/>
        <rFont val="Arial"/>
        <family val="2"/>
      </rPr>
      <t xml:space="preserve"> z toho: príspevok na vykrytie straty MHD</t>
    </r>
  </si>
  <si>
    <t xml:space="preserve"> Výstavba mesta – iné </t>
  </si>
  <si>
    <t xml:space="preserve">6 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</si>
  <si>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</si>
  <si>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</si>
  <si>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</si>
  <si>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</si>
  <si>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</si>
  <si>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</si>
  <si>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</si>
  <si>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</si>
  <si>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</si>
  <si>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</si>
  <si>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</si>
  <si>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</si>
  <si>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</si>
  <si>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</si>
  <si>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</si>
  <si>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</si>
  <si>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</si>
  <si>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</si>
  <si>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</si>
  <si>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</si>
  <si>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</si>
  <si>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</si>
  <si>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</si>
  <si>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</si>
  <si>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</si>
  <si>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</si>
  <si>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</si>
  <si>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</si>
  <si>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</si>
  <si>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</si>
  <si>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</si>
  <si>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>Rozpočtové organizácie s právnou subjektivitou</t>
  </si>
  <si>
    <t xml:space="preserve"> VÝDAVKY  CELKOM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</si>
</sst>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right"/>
      <protection hidden="1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5" fillId="3" borderId="1" xfId="0" applyNumberFormat="1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50.8515625" style="1" customWidth="1"/>
    <col min="3" max="3" width="11.57421875" style="1" customWidth="1"/>
    <col min="4" max="4" width="10.7109375" style="1" customWidth="1"/>
    <col min="5" max="16384" width="11.57421875" style="1" customWidth="1"/>
  </cols>
  <sheetData>
    <row r="2" ht="12.75">
      <c r="E2" s="1" t="s">
        <v>0</v>
      </c>
    </row>
    <row r="3" spans="2:5" ht="12.75">
      <c r="B3" s="74" t="s">
        <v>1</v>
      </c>
      <c r="C3" s="75" t="s">
        <v>2</v>
      </c>
      <c r="D3" s="75"/>
      <c r="E3" s="4" t="s">
        <v>3</v>
      </c>
    </row>
    <row r="4" spans="2:5" ht="12.75">
      <c r="B4" s="74"/>
      <c r="C4" s="3" t="s">
        <v>4</v>
      </c>
      <c r="D4" s="3" t="s">
        <v>5</v>
      </c>
      <c r="E4" s="5" t="s">
        <v>6</v>
      </c>
    </row>
    <row r="5" spans="2:5" ht="12.75">
      <c r="B5" s="6" t="s">
        <v>7</v>
      </c>
      <c r="C5" s="7">
        <v>15314227</v>
      </c>
      <c r="D5" s="7">
        <v>15625424</v>
      </c>
      <c r="E5" s="8">
        <v>7878079</v>
      </c>
    </row>
    <row r="6" spans="2:5" ht="12.75">
      <c r="B6" s="9" t="s">
        <v>8</v>
      </c>
      <c r="C6" s="10">
        <f>C8+C9+C10+C11+C12+C13+C14+C15</f>
        <v>14569497</v>
      </c>
      <c r="D6" s="10">
        <f>D8+D9+D10+D11+D12+D13+D14+D15</f>
        <v>14956194</v>
      </c>
      <c r="E6" s="11">
        <f>E8+E9+E10+E11+E12+E13+E14+E15</f>
        <v>6045840</v>
      </c>
    </row>
    <row r="7" spans="2:5" ht="12.75">
      <c r="B7" s="12" t="s">
        <v>9</v>
      </c>
      <c r="C7" s="13"/>
      <c r="D7" s="13"/>
      <c r="E7" s="13"/>
    </row>
    <row r="8" spans="2:5" ht="12.75">
      <c r="B8" s="12" t="s">
        <v>10</v>
      </c>
      <c r="C8" s="13">
        <v>367275</v>
      </c>
      <c r="D8" s="13">
        <v>367275</v>
      </c>
      <c r="E8" s="13">
        <v>47696</v>
      </c>
    </row>
    <row r="9" spans="2:5" ht="12.75">
      <c r="B9" s="12" t="s">
        <v>11</v>
      </c>
      <c r="C9" s="13">
        <v>1808490</v>
      </c>
      <c r="D9" s="13">
        <v>1844313</v>
      </c>
      <c r="E9" s="13">
        <v>676261</v>
      </c>
    </row>
    <row r="10" spans="2:5" ht="12.75">
      <c r="B10" s="12" t="s">
        <v>12</v>
      </c>
      <c r="C10" s="13">
        <v>320000</v>
      </c>
      <c r="D10" s="13">
        <v>320000</v>
      </c>
      <c r="E10" s="13">
        <v>138880</v>
      </c>
    </row>
    <row r="11" spans="2:5" ht="12.75">
      <c r="B11" s="12" t="s">
        <v>13</v>
      </c>
      <c r="C11" s="13">
        <v>460523</v>
      </c>
      <c r="D11" s="13">
        <v>460523</v>
      </c>
      <c r="E11" s="13">
        <v>203524</v>
      </c>
    </row>
    <row r="12" spans="2:5" ht="12.75">
      <c r="B12" s="12" t="s">
        <v>14</v>
      </c>
      <c r="C12" s="13">
        <v>2127972</v>
      </c>
      <c r="D12" s="13">
        <v>2198657</v>
      </c>
      <c r="E12" s="13">
        <v>997715</v>
      </c>
    </row>
    <row r="13" spans="2:5" ht="12.75">
      <c r="B13" s="12" t="s">
        <v>15</v>
      </c>
      <c r="C13" s="13">
        <v>485736</v>
      </c>
      <c r="D13" s="13">
        <v>496736</v>
      </c>
      <c r="E13" s="13">
        <v>214419</v>
      </c>
    </row>
    <row r="14" spans="2:5" ht="12.75">
      <c r="B14" s="12" t="s">
        <v>16</v>
      </c>
      <c r="C14" s="13">
        <v>736000</v>
      </c>
      <c r="D14" s="13">
        <v>736000</v>
      </c>
      <c r="E14" s="13">
        <v>429331</v>
      </c>
    </row>
    <row r="15" spans="2:5" ht="12.75">
      <c r="B15" s="12" t="s">
        <v>17</v>
      </c>
      <c r="C15" s="13">
        <v>8263501</v>
      </c>
      <c r="D15" s="13">
        <v>8532690</v>
      </c>
      <c r="E15" s="13">
        <v>3338014</v>
      </c>
    </row>
    <row r="16" spans="2:5" ht="12.75">
      <c r="B16" s="14" t="s">
        <v>18</v>
      </c>
      <c r="C16" s="15">
        <f>C5-C6</f>
        <v>744730</v>
      </c>
      <c r="D16" s="15">
        <f>D5-D6</f>
        <v>669230</v>
      </c>
      <c r="E16" s="16">
        <f>E5-E6</f>
        <v>1832239</v>
      </c>
    </row>
    <row r="17" spans="2:5" ht="12.75">
      <c r="B17" s="6" t="s">
        <v>19</v>
      </c>
      <c r="C17" s="7">
        <v>9906953</v>
      </c>
      <c r="D17" s="7">
        <v>9906953</v>
      </c>
      <c r="E17" s="8">
        <v>1195986</v>
      </c>
    </row>
    <row r="18" spans="2:5" ht="12.75">
      <c r="B18" s="9" t="s">
        <v>20</v>
      </c>
      <c r="C18" s="10">
        <v>11016388</v>
      </c>
      <c r="D18" s="10">
        <f>D20+D21+D22+D23+D24+D25+D26+D27</f>
        <v>11460742</v>
      </c>
      <c r="E18" s="11">
        <f>E20+E21+E22+E23+E24+E25+E26+E27</f>
        <v>1219217</v>
      </c>
    </row>
    <row r="19" spans="2:5" ht="12.75">
      <c r="B19" s="12" t="s">
        <v>21</v>
      </c>
      <c r="C19" s="13"/>
      <c r="D19" s="13"/>
      <c r="E19" s="13"/>
    </row>
    <row r="20" spans="2:5" ht="12.75">
      <c r="B20" s="12" t="s">
        <v>22</v>
      </c>
      <c r="C20" s="13">
        <v>10866060</v>
      </c>
      <c r="D20" s="13">
        <v>11310414</v>
      </c>
      <c r="E20" s="13">
        <v>1209146</v>
      </c>
    </row>
    <row r="21" spans="2:5" ht="12.75">
      <c r="B21" s="12" t="s">
        <v>11</v>
      </c>
      <c r="C21" s="13">
        <v>20328</v>
      </c>
      <c r="D21" s="13">
        <v>20328</v>
      </c>
      <c r="E21" s="13">
        <v>9431</v>
      </c>
    </row>
    <row r="22" spans="2:5" ht="12.75">
      <c r="B22" s="12" t="s">
        <v>12</v>
      </c>
      <c r="C22" s="17">
        <v>0</v>
      </c>
      <c r="D22" s="13">
        <v>0</v>
      </c>
      <c r="E22" s="13">
        <v>640</v>
      </c>
    </row>
    <row r="23" spans="2:5" ht="12.75">
      <c r="B23" s="12" t="s">
        <v>13</v>
      </c>
      <c r="C23" s="17">
        <v>0</v>
      </c>
      <c r="D23" s="17">
        <v>0</v>
      </c>
      <c r="E23" s="13">
        <v>0</v>
      </c>
    </row>
    <row r="24" spans="2:5" ht="12.75">
      <c r="B24" s="12" t="s">
        <v>14</v>
      </c>
      <c r="C24" s="13">
        <v>130000</v>
      </c>
      <c r="D24" s="13">
        <v>130000</v>
      </c>
      <c r="E24" s="13">
        <v>0</v>
      </c>
    </row>
    <row r="25" spans="2:5" ht="12.75">
      <c r="B25" s="12" t="s">
        <v>15</v>
      </c>
      <c r="C25" s="13">
        <v>0</v>
      </c>
      <c r="D25" s="13">
        <v>0</v>
      </c>
      <c r="E25" s="13">
        <v>0</v>
      </c>
    </row>
    <row r="26" spans="2:5" ht="12.75">
      <c r="B26" s="12" t="s">
        <v>16</v>
      </c>
      <c r="C26" s="17">
        <v>0</v>
      </c>
      <c r="D26" s="13">
        <v>0</v>
      </c>
      <c r="E26" s="13">
        <v>0</v>
      </c>
    </row>
    <row r="27" spans="2:5" ht="12.75">
      <c r="B27" s="12" t="s">
        <v>17</v>
      </c>
      <c r="C27" s="13">
        <v>0</v>
      </c>
      <c r="D27" s="13">
        <v>0</v>
      </c>
      <c r="E27" s="13">
        <v>0</v>
      </c>
    </row>
    <row r="28" spans="2:5" ht="12.75">
      <c r="B28" s="14" t="s">
        <v>23</v>
      </c>
      <c r="C28" s="15">
        <f>C17-C18</f>
        <v>-1109435</v>
      </c>
      <c r="D28" s="15">
        <f>D17-D18</f>
        <v>-1553789</v>
      </c>
      <c r="E28" s="16">
        <f>E17-E18</f>
        <v>-23231</v>
      </c>
    </row>
    <row r="29" spans="2:5" ht="12.75">
      <c r="B29" s="6" t="s">
        <v>24</v>
      </c>
      <c r="C29" s="7">
        <v>580573</v>
      </c>
      <c r="D29" s="7">
        <f>D30+D31</f>
        <v>1100427</v>
      </c>
      <c r="E29" s="18">
        <v>21991</v>
      </c>
    </row>
    <row r="30" spans="2:5" ht="12.75">
      <c r="B30" s="12" t="s">
        <v>25</v>
      </c>
      <c r="C30" s="13">
        <v>553000</v>
      </c>
      <c r="D30" s="13">
        <v>1072854</v>
      </c>
      <c r="E30" s="13">
        <v>0</v>
      </c>
    </row>
    <row r="31" spans="2:5" ht="12.75">
      <c r="B31" s="12" t="s">
        <v>26</v>
      </c>
      <c r="C31" s="13">
        <v>27573</v>
      </c>
      <c r="D31" s="13">
        <v>27573</v>
      </c>
      <c r="E31" s="13">
        <v>21991</v>
      </c>
    </row>
    <row r="32" spans="2:5" ht="12.75" hidden="1">
      <c r="B32" s="12" t="s">
        <v>27</v>
      </c>
      <c r="C32" s="13">
        <v>0</v>
      </c>
      <c r="D32" s="13">
        <v>0</v>
      </c>
      <c r="E32" s="13">
        <v>0</v>
      </c>
    </row>
    <row r="33" spans="2:5" ht="12.75" hidden="1">
      <c r="B33" s="12" t="s">
        <v>28</v>
      </c>
      <c r="C33" s="13">
        <v>0</v>
      </c>
      <c r="D33" s="13">
        <v>0</v>
      </c>
      <c r="E33" s="13">
        <v>0</v>
      </c>
    </row>
    <row r="34" spans="2:5" ht="12.75">
      <c r="B34" s="9" t="s">
        <v>29</v>
      </c>
      <c r="C34" s="10">
        <v>215868</v>
      </c>
      <c r="D34" s="10">
        <v>215868</v>
      </c>
      <c r="E34" s="10">
        <v>111278</v>
      </c>
    </row>
    <row r="35" spans="2:5" ht="12.75">
      <c r="B35" s="14" t="s">
        <v>30</v>
      </c>
      <c r="C35" s="15">
        <f>C29-C34</f>
        <v>364705</v>
      </c>
      <c r="D35" s="15">
        <f>D29-D34</f>
        <v>884559</v>
      </c>
      <c r="E35" s="16">
        <f>E29-E34</f>
        <v>-89287</v>
      </c>
    </row>
    <row r="36" spans="1:5" ht="12.75">
      <c r="A36" s="1" t="s">
        <v>31</v>
      </c>
      <c r="B36" s="12" t="s">
        <v>32</v>
      </c>
      <c r="C36" s="13">
        <f>C16+C28</f>
        <v>-364705</v>
      </c>
      <c r="D36" s="13">
        <f>D16+D28</f>
        <v>-884559</v>
      </c>
      <c r="E36" s="13">
        <f>E16+E28</f>
        <v>1809008</v>
      </c>
    </row>
    <row r="37" spans="2:5" ht="12.75">
      <c r="B37" s="2" t="s">
        <v>33</v>
      </c>
      <c r="C37" s="19">
        <f>C16+C28+C35</f>
        <v>0</v>
      </c>
      <c r="D37" s="19">
        <f>D16+D28+D35</f>
        <v>0</v>
      </c>
      <c r="E37" s="20">
        <f>E16+E28+E35</f>
        <v>1719721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Roman,Normálne"&amp;12Programové rozpočtové hospodárenie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B2">
      <selection activeCell="E8" sqref="E8"/>
    </sheetView>
  </sheetViews>
  <sheetFormatPr defaultColWidth="9.140625" defaultRowHeight="12.75"/>
  <cols>
    <col min="1" max="1" width="1.421875" style="1" customWidth="1"/>
    <col min="2" max="2" width="43.28125" style="1" customWidth="1"/>
    <col min="3" max="4" width="10.7109375" style="1" customWidth="1"/>
    <col min="5" max="5" width="11.57421875" style="1" customWidth="1"/>
    <col min="6" max="6" width="6.7109375" style="1" customWidth="1"/>
    <col min="7" max="16384" width="11.57421875" style="1" customWidth="1"/>
  </cols>
  <sheetData>
    <row r="2" ht="12.75">
      <c r="E2" s="1" t="s">
        <v>34</v>
      </c>
    </row>
    <row r="3" spans="2:7" ht="12.75">
      <c r="B3" s="74" t="s">
        <v>35</v>
      </c>
      <c r="C3" s="75" t="s">
        <v>2</v>
      </c>
      <c r="D3" s="75"/>
      <c r="E3" s="21" t="s">
        <v>36</v>
      </c>
      <c r="F3" s="22" t="s">
        <v>37</v>
      </c>
      <c r="G3" s="23"/>
    </row>
    <row r="4" spans="2:7" ht="12.75">
      <c r="B4" s="74"/>
      <c r="C4" s="3" t="s">
        <v>4</v>
      </c>
      <c r="D4" s="3" t="s">
        <v>5</v>
      </c>
      <c r="E4" s="24" t="s">
        <v>6</v>
      </c>
      <c r="F4" s="25" t="s">
        <v>38</v>
      </c>
      <c r="G4" s="23"/>
    </row>
    <row r="5" spans="2:6" ht="15">
      <c r="B5" s="26" t="s">
        <v>39</v>
      </c>
      <c r="C5" s="7">
        <v>10052936</v>
      </c>
      <c r="D5" s="7">
        <v>10052936</v>
      </c>
      <c r="E5" s="8">
        <f>E6+E7+E8</f>
        <v>4630817</v>
      </c>
      <c r="F5" s="7">
        <f aca="true" t="shared" si="0" ref="F5:F11">E5/D5*100</f>
        <v>46.064323895029275</v>
      </c>
    </row>
    <row r="6" spans="2:6" ht="12.75">
      <c r="B6" s="27" t="s">
        <v>40</v>
      </c>
      <c r="C6" s="28">
        <v>8498911</v>
      </c>
      <c r="D6" s="28">
        <v>8498911</v>
      </c>
      <c r="E6" s="28">
        <v>3821909</v>
      </c>
      <c r="F6" s="28">
        <f t="shared" si="0"/>
        <v>44.969396667408326</v>
      </c>
    </row>
    <row r="7" spans="2:6" ht="12.75">
      <c r="B7" s="27" t="s">
        <v>41</v>
      </c>
      <c r="C7" s="28">
        <v>890000</v>
      </c>
      <c r="D7" s="28">
        <v>890000</v>
      </c>
      <c r="E7" s="28">
        <v>418953</v>
      </c>
      <c r="F7" s="28">
        <f t="shared" si="0"/>
        <v>47.073370786516854</v>
      </c>
    </row>
    <row r="8" spans="2:6" ht="12.75">
      <c r="B8" s="27" t="s">
        <v>42</v>
      </c>
      <c r="C8" s="28">
        <f>C9+C10</f>
        <v>664025</v>
      </c>
      <c r="D8" s="28">
        <f>D9+D10</f>
        <v>664025</v>
      </c>
      <c r="E8" s="28">
        <f>E9+E10</f>
        <v>389955</v>
      </c>
      <c r="F8" s="28">
        <f t="shared" si="0"/>
        <v>58.72595158314823</v>
      </c>
    </row>
    <row r="9" spans="2:6" ht="12.75">
      <c r="B9" s="29" t="s">
        <v>43</v>
      </c>
      <c r="C9" s="30">
        <v>74025</v>
      </c>
      <c r="D9" s="30">
        <v>74025</v>
      </c>
      <c r="E9" s="30">
        <v>34855</v>
      </c>
      <c r="F9" s="30">
        <f t="shared" si="0"/>
        <v>47.0854441067207</v>
      </c>
    </row>
    <row r="10" spans="2:6" ht="12.75">
      <c r="B10" s="31" t="s">
        <v>44</v>
      </c>
      <c r="C10" s="30">
        <v>590000</v>
      </c>
      <c r="D10" s="32">
        <v>590000</v>
      </c>
      <c r="E10" s="30">
        <v>355100</v>
      </c>
      <c r="F10" s="30">
        <f t="shared" si="0"/>
        <v>60.186440677966104</v>
      </c>
    </row>
    <row r="11" spans="2:6" ht="15">
      <c r="B11" s="26" t="s">
        <v>45</v>
      </c>
      <c r="C11" s="7">
        <f>C12+C14+C18+C25+C28+C29</f>
        <v>764000</v>
      </c>
      <c r="D11" s="7">
        <f>D12+D14+D18+D25+D28+D29</f>
        <v>764500</v>
      </c>
      <c r="E11" s="8">
        <f>E14+E18+E25+E28+E29</f>
        <v>557130</v>
      </c>
      <c r="F11" s="7">
        <f t="shared" si="0"/>
        <v>72.8750817527796</v>
      </c>
    </row>
    <row r="12" spans="2:6" ht="12.75" hidden="1">
      <c r="B12" s="33" t="s">
        <v>46</v>
      </c>
      <c r="C12" s="34">
        <v>0</v>
      </c>
      <c r="D12" s="28">
        <v>0</v>
      </c>
      <c r="E12" s="28">
        <v>0</v>
      </c>
      <c r="F12" s="28">
        <v>0</v>
      </c>
    </row>
    <row r="13" spans="2:6" ht="12.75" hidden="1">
      <c r="B13" s="29" t="s">
        <v>47</v>
      </c>
      <c r="C13" s="35">
        <v>0</v>
      </c>
      <c r="D13" s="30">
        <v>0</v>
      </c>
      <c r="E13" s="30">
        <v>0</v>
      </c>
      <c r="F13" s="30">
        <v>0</v>
      </c>
    </row>
    <row r="14" spans="2:6" ht="12.75">
      <c r="B14" s="27" t="s">
        <v>48</v>
      </c>
      <c r="C14" s="28">
        <f>C15+C16</f>
        <v>58000</v>
      </c>
      <c r="D14" s="28">
        <f>D15+D16</f>
        <v>58000</v>
      </c>
      <c r="E14" s="28">
        <f>E15+E16+E17</f>
        <v>38696</v>
      </c>
      <c r="F14" s="36">
        <f>E14/D14*100</f>
        <v>66.71724137931034</v>
      </c>
    </row>
    <row r="15" spans="2:6" ht="12.75">
      <c r="B15" s="31" t="s">
        <v>49</v>
      </c>
      <c r="C15" s="30">
        <v>58000</v>
      </c>
      <c r="D15" s="30">
        <v>58000</v>
      </c>
      <c r="E15" s="30">
        <v>38259</v>
      </c>
      <c r="F15" s="30">
        <f>E15/D15*100</f>
        <v>65.96379310344828</v>
      </c>
    </row>
    <row r="16" spans="2:6" ht="12.75">
      <c r="B16" s="31" t="s">
        <v>50</v>
      </c>
      <c r="C16" s="30">
        <v>0</v>
      </c>
      <c r="D16" s="30">
        <v>0</v>
      </c>
      <c r="E16" s="30">
        <v>437</v>
      </c>
      <c r="F16" s="30">
        <v>0</v>
      </c>
    </row>
    <row r="17" spans="2:6" ht="12.75" hidden="1">
      <c r="B17" s="31" t="s">
        <v>51</v>
      </c>
      <c r="C17" s="30">
        <v>63083</v>
      </c>
      <c r="D17" s="30">
        <v>63083</v>
      </c>
      <c r="E17" s="30">
        <v>0</v>
      </c>
      <c r="F17" s="30">
        <f aca="true" t="shared" si="1" ref="F17:F23">E17/D17*100</f>
        <v>0</v>
      </c>
    </row>
    <row r="18" spans="2:6" ht="12.75">
      <c r="B18" s="27" t="s">
        <v>52</v>
      </c>
      <c r="C18" s="36">
        <f>C19+C20+C21</f>
        <v>576000</v>
      </c>
      <c r="D18" s="28">
        <f>D19+D20+D21</f>
        <v>576000</v>
      </c>
      <c r="E18" s="28">
        <f>E19+E20+E21</f>
        <v>455574</v>
      </c>
      <c r="F18" s="36">
        <f t="shared" si="1"/>
        <v>79.09270833333333</v>
      </c>
    </row>
    <row r="19" spans="2:6" ht="12.75">
      <c r="B19" s="29" t="s">
        <v>53</v>
      </c>
      <c r="C19" s="30">
        <v>250000</v>
      </c>
      <c r="D19" s="30">
        <v>250000</v>
      </c>
      <c r="E19" s="30">
        <v>207920</v>
      </c>
      <c r="F19" s="30">
        <f t="shared" si="1"/>
        <v>83.16799999999999</v>
      </c>
    </row>
    <row r="20" spans="2:6" ht="12.75">
      <c r="B20" s="31" t="s">
        <v>54</v>
      </c>
      <c r="C20" s="35">
        <v>10000</v>
      </c>
      <c r="D20" s="30">
        <v>10000</v>
      </c>
      <c r="E20" s="30">
        <v>7978</v>
      </c>
      <c r="F20" s="30">
        <f t="shared" si="1"/>
        <v>79.78</v>
      </c>
    </row>
    <row r="21" spans="2:6" ht="12.75">
      <c r="B21" s="31" t="s">
        <v>55</v>
      </c>
      <c r="C21" s="30">
        <f>C22+C23+C24</f>
        <v>316000</v>
      </c>
      <c r="D21" s="30">
        <f>D22+D23+D24</f>
        <v>316000</v>
      </c>
      <c r="E21" s="30">
        <f>E22+E23+E24</f>
        <v>239676</v>
      </c>
      <c r="F21" s="30">
        <f t="shared" si="1"/>
        <v>75.84683544303797</v>
      </c>
    </row>
    <row r="22" spans="2:6" ht="12.75">
      <c r="B22" s="31" t="s">
        <v>56</v>
      </c>
      <c r="C22" s="30">
        <v>280000</v>
      </c>
      <c r="D22" s="30">
        <v>280000</v>
      </c>
      <c r="E22" s="30">
        <v>216823</v>
      </c>
      <c r="F22" s="30">
        <f t="shared" si="1"/>
        <v>77.43678571428572</v>
      </c>
    </row>
    <row r="23" spans="2:6" ht="12.75">
      <c r="B23" s="31" t="s">
        <v>57</v>
      </c>
      <c r="C23" s="30">
        <v>36000</v>
      </c>
      <c r="D23" s="30">
        <v>36000</v>
      </c>
      <c r="E23" s="30">
        <v>17817</v>
      </c>
      <c r="F23" s="30">
        <f t="shared" si="1"/>
        <v>49.49166666666667</v>
      </c>
    </row>
    <row r="24" spans="2:6" ht="12.75">
      <c r="B24" s="31" t="s">
        <v>58</v>
      </c>
      <c r="C24" s="35">
        <v>0</v>
      </c>
      <c r="D24" s="30">
        <v>0</v>
      </c>
      <c r="E24" s="35">
        <v>5036</v>
      </c>
      <c r="F24" s="30">
        <v>0</v>
      </c>
    </row>
    <row r="25" spans="2:6" ht="12.75">
      <c r="B25" s="27" t="s">
        <v>59</v>
      </c>
      <c r="C25" s="28">
        <f>C26+C27</f>
        <v>80000</v>
      </c>
      <c r="D25" s="28">
        <f>D26+D27</f>
        <v>80000</v>
      </c>
      <c r="E25" s="28">
        <f>E26+E27</f>
        <v>3190</v>
      </c>
      <c r="F25" s="36">
        <f>E25/D25*100</f>
        <v>3.9875000000000003</v>
      </c>
    </row>
    <row r="26" spans="2:6" ht="12.75">
      <c r="B26" s="29" t="s">
        <v>60</v>
      </c>
      <c r="C26" s="30">
        <v>80000</v>
      </c>
      <c r="D26" s="30">
        <v>80000</v>
      </c>
      <c r="E26" s="30">
        <v>3190</v>
      </c>
      <c r="F26" s="30">
        <f>E26/D26*100</f>
        <v>3.9875000000000003</v>
      </c>
    </row>
    <row r="27" spans="2:6" ht="12.75">
      <c r="B27" s="31" t="s">
        <v>61</v>
      </c>
      <c r="C27" s="1">
        <v>0</v>
      </c>
      <c r="D27" s="30">
        <v>0</v>
      </c>
      <c r="E27" s="1">
        <v>0</v>
      </c>
      <c r="F27" s="30">
        <v>0</v>
      </c>
    </row>
    <row r="28" spans="2:6" ht="12.75">
      <c r="B28" s="27" t="s">
        <v>62</v>
      </c>
      <c r="C28" s="36">
        <v>0</v>
      </c>
      <c r="D28" s="28">
        <v>500</v>
      </c>
      <c r="E28" s="28">
        <v>2595</v>
      </c>
      <c r="F28" s="28">
        <v>0</v>
      </c>
    </row>
    <row r="29" spans="2:6" ht="12.75">
      <c r="B29" s="27" t="s">
        <v>63</v>
      </c>
      <c r="C29" s="28">
        <f>C30+C31</f>
        <v>50000</v>
      </c>
      <c r="D29" s="28">
        <f>D30+D31</f>
        <v>50000</v>
      </c>
      <c r="E29" s="28">
        <f>E30+E31</f>
        <v>57075</v>
      </c>
      <c r="F29" s="28">
        <f>E29/D29*100</f>
        <v>114.14999999999999</v>
      </c>
    </row>
    <row r="30" spans="2:6" ht="12.75">
      <c r="B30" s="29" t="s">
        <v>64</v>
      </c>
      <c r="C30" s="30">
        <v>0</v>
      </c>
      <c r="D30" s="30">
        <v>0</v>
      </c>
      <c r="E30" s="30">
        <v>16018</v>
      </c>
      <c r="F30" s="30">
        <v>0</v>
      </c>
    </row>
    <row r="31" spans="2:6" ht="12.75">
      <c r="B31" s="31" t="s">
        <v>65</v>
      </c>
      <c r="C31" s="30">
        <v>50000</v>
      </c>
      <c r="D31" s="30">
        <v>50000</v>
      </c>
      <c r="E31" s="30">
        <v>41057</v>
      </c>
      <c r="F31" s="30">
        <f>E31/D31*100</f>
        <v>82.114</v>
      </c>
    </row>
    <row r="32" spans="2:6" ht="15">
      <c r="B32" s="26" t="s">
        <v>66</v>
      </c>
      <c r="C32" s="37">
        <f>C33+C34+C37+C38</f>
        <v>580573</v>
      </c>
      <c r="D32" s="7">
        <f>D33+D34+D37+D38</f>
        <v>1100427</v>
      </c>
      <c r="E32" s="8">
        <f>E33+E34+E37+E38</f>
        <v>21991</v>
      </c>
      <c r="F32" s="7">
        <f>E32/D32*100</f>
        <v>1.9984060732788271</v>
      </c>
    </row>
    <row r="33" spans="2:6" ht="12.75">
      <c r="B33" s="29" t="s">
        <v>67</v>
      </c>
      <c r="C33" s="30">
        <v>27573</v>
      </c>
      <c r="D33" s="30">
        <v>27573</v>
      </c>
      <c r="E33" s="30">
        <v>21991</v>
      </c>
      <c r="F33" s="30">
        <v>0</v>
      </c>
    </row>
    <row r="34" spans="2:6" ht="12.75">
      <c r="B34" s="31" t="s">
        <v>68</v>
      </c>
      <c r="C34" s="35">
        <v>553000</v>
      </c>
      <c r="D34" s="30">
        <f>D35+D36</f>
        <v>1072854</v>
      </c>
      <c r="E34" s="30">
        <v>0</v>
      </c>
      <c r="F34" s="30">
        <f>E34/D34*100</f>
        <v>0</v>
      </c>
    </row>
    <row r="35" spans="2:6" ht="12.75">
      <c r="B35" s="31" t="s">
        <v>69</v>
      </c>
      <c r="C35" s="35">
        <v>253000</v>
      </c>
      <c r="D35" s="30">
        <v>253000</v>
      </c>
      <c r="E35" s="30">
        <v>0</v>
      </c>
      <c r="F35" s="30">
        <v>0</v>
      </c>
    </row>
    <row r="36" spans="2:6" ht="12.75">
      <c r="B36" s="31" t="s">
        <v>70</v>
      </c>
      <c r="C36" s="35">
        <v>300000</v>
      </c>
      <c r="D36" s="30">
        <v>819854</v>
      </c>
      <c r="E36" s="30">
        <v>0</v>
      </c>
      <c r="F36" s="30">
        <f>E36/D36*100</f>
        <v>0</v>
      </c>
    </row>
    <row r="37" spans="2:6" ht="12.75" hidden="1">
      <c r="B37" s="31" t="s">
        <v>71</v>
      </c>
      <c r="C37" s="35">
        <v>0</v>
      </c>
      <c r="D37" s="30">
        <v>0</v>
      </c>
      <c r="E37" s="38">
        <v>0</v>
      </c>
      <c r="F37" s="30">
        <v>0</v>
      </c>
    </row>
    <row r="38" spans="2:6" ht="12.75" hidden="1">
      <c r="B38" s="31" t="s">
        <v>72</v>
      </c>
      <c r="C38" s="35">
        <v>0</v>
      </c>
      <c r="D38" s="30">
        <v>0</v>
      </c>
      <c r="E38" s="30">
        <v>0</v>
      </c>
      <c r="F38" s="30">
        <v>0</v>
      </c>
    </row>
    <row r="39" spans="2:6" ht="15">
      <c r="B39" s="26" t="s">
        <v>73</v>
      </c>
      <c r="C39" s="7">
        <f>C40+C41+C42+C43+C44+C45</f>
        <v>14404244</v>
      </c>
      <c r="D39" s="7">
        <f>D40+D41+D42+D43+D44+D45</f>
        <v>14714941</v>
      </c>
      <c r="E39" s="8">
        <f>E40+E41+E42+E43+E44+E45</f>
        <v>3886118</v>
      </c>
      <c r="F39" s="7">
        <f>E39/D39*100</f>
        <v>26.409334566818853</v>
      </c>
    </row>
    <row r="40" spans="2:6" ht="12.75">
      <c r="B40" s="31" t="s">
        <v>74</v>
      </c>
      <c r="C40" s="30">
        <v>0</v>
      </c>
      <c r="D40" s="30">
        <v>5685</v>
      </c>
      <c r="E40" s="30">
        <v>5885</v>
      </c>
      <c r="F40" s="30">
        <v>0</v>
      </c>
    </row>
    <row r="41" spans="2:6" ht="12.75">
      <c r="B41" s="31" t="s">
        <v>75</v>
      </c>
      <c r="C41" s="30">
        <v>45000</v>
      </c>
      <c r="D41" s="30">
        <v>45000</v>
      </c>
      <c r="E41" s="30">
        <v>56158</v>
      </c>
      <c r="F41" s="30">
        <f>E41/D41*100</f>
        <v>124.79555555555555</v>
      </c>
    </row>
    <row r="42" spans="2:6" ht="12.75">
      <c r="B42" s="31" t="s">
        <v>76</v>
      </c>
      <c r="C42" s="30">
        <v>3947000</v>
      </c>
      <c r="D42" s="30">
        <v>4216189</v>
      </c>
      <c r="E42" s="30">
        <v>2341502</v>
      </c>
      <c r="F42" s="30">
        <f>E42/D42*100</f>
        <v>55.53598285086366</v>
      </c>
    </row>
    <row r="43" spans="2:6" ht="12.75">
      <c r="B43" s="31" t="s">
        <v>77</v>
      </c>
      <c r="C43" s="30">
        <v>112000</v>
      </c>
      <c r="D43" s="30">
        <v>147120</v>
      </c>
      <c r="E43" s="30">
        <v>81947</v>
      </c>
      <c r="F43" s="30">
        <f>E43/D43*100</f>
        <v>55.70078847199566</v>
      </c>
    </row>
    <row r="44" spans="2:6" ht="12.75">
      <c r="B44" s="31" t="s">
        <v>78</v>
      </c>
      <c r="C44" s="30">
        <v>13000</v>
      </c>
      <c r="D44" s="30">
        <v>13703</v>
      </c>
      <c r="E44" s="30">
        <v>6853</v>
      </c>
      <c r="F44" s="30">
        <f>E44/D44*100</f>
        <v>50.010946508063924</v>
      </c>
    </row>
    <row r="45" spans="2:6" ht="12.75">
      <c r="B45" s="31" t="s">
        <v>79</v>
      </c>
      <c r="C45" s="30">
        <v>10287244</v>
      </c>
      <c r="D45" s="30">
        <f>D46+D47+D48+D50+D54</f>
        <v>10287244</v>
      </c>
      <c r="E45" s="30">
        <f>E46+E47+E48+E50+E52+E53+E54</f>
        <v>1393773</v>
      </c>
      <c r="F45" s="30">
        <f>E45/D45*100</f>
        <v>13.548555861997635</v>
      </c>
    </row>
    <row r="46" spans="2:6" ht="12.75">
      <c r="B46" s="29" t="s">
        <v>80</v>
      </c>
      <c r="C46" s="30">
        <v>66292</v>
      </c>
      <c r="D46" s="30">
        <v>66292</v>
      </c>
      <c r="E46" s="30">
        <v>24905</v>
      </c>
      <c r="F46" s="30">
        <v>0</v>
      </c>
    </row>
    <row r="47" spans="2:6" ht="12.75">
      <c r="B47" s="31" t="s">
        <v>81</v>
      </c>
      <c r="C47" s="30">
        <v>14000</v>
      </c>
      <c r="D47" s="30">
        <v>14000</v>
      </c>
      <c r="E47" s="30">
        <v>5039</v>
      </c>
      <c r="F47" s="30">
        <f>E47/D47*100</f>
        <v>35.99285714285714</v>
      </c>
    </row>
    <row r="48" spans="2:6" ht="12.75">
      <c r="B48" s="31" t="s">
        <v>82</v>
      </c>
      <c r="C48" s="35">
        <v>10206952</v>
      </c>
      <c r="D48" s="30">
        <v>10206952</v>
      </c>
      <c r="E48" s="35">
        <v>1363829</v>
      </c>
      <c r="F48" s="30">
        <f>E48/D48*100</f>
        <v>13.361765588786936</v>
      </c>
    </row>
    <row r="49" spans="2:6" ht="12.75" hidden="1">
      <c r="B49" s="31"/>
      <c r="C49" s="35"/>
      <c r="D49" s="30"/>
      <c r="E49" s="35"/>
      <c r="F49" s="30"/>
    </row>
    <row r="50" spans="2:6" ht="12.75" hidden="1">
      <c r="B50" s="31" t="s">
        <v>83</v>
      </c>
      <c r="C50" s="35">
        <v>0</v>
      </c>
      <c r="D50" s="30">
        <v>0</v>
      </c>
      <c r="E50" s="35">
        <v>0</v>
      </c>
      <c r="F50" s="30">
        <v>0</v>
      </c>
    </row>
    <row r="51" spans="2:6" ht="12.75" hidden="1">
      <c r="B51" s="31"/>
      <c r="C51" s="35"/>
      <c r="D51" s="30"/>
      <c r="E51" s="35"/>
      <c r="F51" s="30"/>
    </row>
    <row r="52" spans="2:6" ht="12.75" hidden="1">
      <c r="B52" s="31" t="s">
        <v>84</v>
      </c>
      <c r="C52" s="35">
        <v>0</v>
      </c>
      <c r="D52" s="30">
        <v>0</v>
      </c>
      <c r="E52" s="30">
        <v>0</v>
      </c>
      <c r="F52" s="30">
        <v>0</v>
      </c>
    </row>
    <row r="53" spans="2:6" ht="12.75" hidden="1">
      <c r="B53" s="31" t="s">
        <v>85</v>
      </c>
      <c r="C53" s="35">
        <v>0</v>
      </c>
      <c r="D53" s="30">
        <v>0</v>
      </c>
      <c r="E53" s="30">
        <v>0</v>
      </c>
      <c r="F53" s="30">
        <v>0</v>
      </c>
    </row>
    <row r="54" spans="2:6" ht="12.75" hidden="1">
      <c r="B54" s="31" t="s">
        <v>86</v>
      </c>
      <c r="C54" s="35">
        <v>0</v>
      </c>
      <c r="D54" s="30">
        <v>0</v>
      </c>
      <c r="E54" s="30">
        <v>0</v>
      </c>
      <c r="F54" s="30">
        <v>0</v>
      </c>
    </row>
    <row r="55" spans="2:6" ht="12.75">
      <c r="B55" s="2" t="s">
        <v>87</v>
      </c>
      <c r="C55" s="39">
        <f>C5+C11+C32+C39</f>
        <v>25801753</v>
      </c>
      <c r="D55" s="39">
        <f>D5+D11+D32+D39</f>
        <v>26632804</v>
      </c>
      <c r="E55" s="40">
        <f>E5+E11+E32+E39</f>
        <v>9096056</v>
      </c>
      <c r="F55" s="39">
        <f>E55/D55*100</f>
        <v>34.15357992346581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6"/>
  <sheetViews>
    <sheetView workbookViewId="0" topLeftCell="B27">
      <selection activeCell="F31" sqref="F31"/>
    </sheetView>
  </sheetViews>
  <sheetFormatPr defaultColWidth="9.140625" defaultRowHeight="12.75"/>
  <cols>
    <col min="1" max="1" width="0" style="1" hidden="1" customWidth="1"/>
    <col min="2" max="2" width="6.00390625" style="1" customWidth="1"/>
    <col min="3" max="3" width="44.140625" style="1" customWidth="1"/>
    <col min="4" max="4" width="10.7109375" style="1" customWidth="1"/>
    <col min="5" max="5" width="10.421875" style="1" customWidth="1"/>
    <col min="6" max="6" width="10.7109375" style="1" customWidth="1"/>
    <col min="7" max="7" width="4.57421875" style="1" customWidth="1"/>
    <col min="8" max="16384" width="11.57421875" style="1" customWidth="1"/>
  </cols>
  <sheetData>
    <row r="1" ht="12.75">
      <c r="F1" s="1" t="s">
        <v>0</v>
      </c>
    </row>
    <row r="2" spans="2:7" ht="12.75">
      <c r="B2" s="41" t="s">
        <v>88</v>
      </c>
      <c r="C2" s="42" t="s">
        <v>89</v>
      </c>
      <c r="D2" s="76" t="s">
        <v>2</v>
      </c>
      <c r="E2" s="76"/>
      <c r="F2" s="44" t="s">
        <v>90</v>
      </c>
      <c r="G2" s="45" t="s">
        <v>91</v>
      </c>
    </row>
    <row r="3" spans="2:7" ht="12.75">
      <c r="B3" s="46"/>
      <c r="C3" s="47"/>
      <c r="D3" s="43" t="s">
        <v>4</v>
      </c>
      <c r="E3" s="43" t="s">
        <v>5</v>
      </c>
      <c r="F3" s="48" t="s">
        <v>6</v>
      </c>
      <c r="G3" s="49" t="s">
        <v>38</v>
      </c>
    </row>
    <row r="4" spans="2:7" ht="12.75">
      <c r="B4" s="50" t="s">
        <v>92</v>
      </c>
      <c r="C4" s="51" t="s">
        <v>93</v>
      </c>
      <c r="D4" s="52">
        <f>D6+D7+D8+D9+D10+D11</f>
        <v>11233335</v>
      </c>
      <c r="E4" s="52">
        <f>E6+E7+E8+E9+E10+E11</f>
        <v>11677689</v>
      </c>
      <c r="F4" s="53">
        <f>F6+F7+F8+F9+F10+F11</f>
        <v>1256842</v>
      </c>
      <c r="G4" s="52">
        <f>F4/E4*100</f>
        <v>10.762763077523301</v>
      </c>
    </row>
    <row r="5" spans="2:7" ht="12.75">
      <c r="B5" s="51"/>
      <c r="C5" s="51" t="s">
        <v>94</v>
      </c>
      <c r="D5" s="54"/>
      <c r="E5" s="54"/>
      <c r="F5" s="54"/>
      <c r="G5" s="54"/>
    </row>
    <row r="6" spans="2:7" ht="12.75">
      <c r="B6" s="55" t="s">
        <v>95</v>
      </c>
      <c r="C6" s="56" t="s">
        <v>96</v>
      </c>
      <c r="D6" s="57">
        <v>100000</v>
      </c>
      <c r="E6" s="57">
        <v>100000</v>
      </c>
      <c r="F6" s="57">
        <v>4300</v>
      </c>
      <c r="G6" s="57">
        <f aca="true" t="shared" si="0" ref="G6:G11">F6/E6*100</f>
        <v>4.3</v>
      </c>
    </row>
    <row r="7" spans="2:7" ht="12.75">
      <c r="B7" s="58" t="s">
        <v>97</v>
      </c>
      <c r="C7" s="56" t="s">
        <v>98</v>
      </c>
      <c r="D7" s="57">
        <v>4000</v>
      </c>
      <c r="E7" s="57">
        <v>4000</v>
      </c>
      <c r="F7" s="57">
        <v>16</v>
      </c>
      <c r="G7" s="57">
        <f t="shared" si="0"/>
        <v>0.4</v>
      </c>
    </row>
    <row r="8" spans="2:7" ht="12.75">
      <c r="B8" s="58" t="s">
        <v>99</v>
      </c>
      <c r="C8" s="56" t="s">
        <v>100</v>
      </c>
      <c r="D8" s="57">
        <v>10794906</v>
      </c>
      <c r="E8" s="57">
        <v>11249760</v>
      </c>
      <c r="F8" s="57">
        <v>1236565</v>
      </c>
      <c r="G8" s="57">
        <f t="shared" si="0"/>
        <v>10.991923383254399</v>
      </c>
    </row>
    <row r="9" spans="2:7" ht="12.75">
      <c r="B9" s="58" t="s">
        <v>101</v>
      </c>
      <c r="C9" s="56" t="s">
        <v>102</v>
      </c>
      <c r="D9" s="57">
        <v>78289</v>
      </c>
      <c r="E9" s="57">
        <v>78289</v>
      </c>
      <c r="F9" s="57">
        <v>1315</v>
      </c>
      <c r="G9" s="57">
        <f t="shared" si="0"/>
        <v>1.6796740282798348</v>
      </c>
    </row>
    <row r="10" spans="2:7" ht="12.75">
      <c r="B10" s="58" t="s">
        <v>103</v>
      </c>
      <c r="C10" s="56" t="s">
        <v>104</v>
      </c>
      <c r="D10" s="57">
        <v>207840</v>
      </c>
      <c r="E10" s="57">
        <v>197340</v>
      </c>
      <c r="F10" s="57">
        <v>0</v>
      </c>
      <c r="G10" s="57">
        <f t="shared" si="0"/>
        <v>0</v>
      </c>
    </row>
    <row r="11" spans="2:7" ht="12.75">
      <c r="B11" s="58" t="s">
        <v>105</v>
      </c>
      <c r="C11" s="56" t="s">
        <v>106</v>
      </c>
      <c r="D11" s="57">
        <v>48300</v>
      </c>
      <c r="E11" s="57">
        <v>48300</v>
      </c>
      <c r="F11" s="57">
        <v>14646</v>
      </c>
      <c r="G11" s="57">
        <f t="shared" si="0"/>
        <v>30.32298136645963</v>
      </c>
    </row>
    <row r="12" spans="2:7" ht="12.75">
      <c r="B12" s="59"/>
      <c r="C12" s="56" t="s">
        <v>107</v>
      </c>
      <c r="D12" s="60"/>
      <c r="F12" s="57"/>
      <c r="G12" s="57"/>
    </row>
    <row r="13" spans="2:7" ht="12.75">
      <c r="B13" s="59"/>
      <c r="C13" s="56" t="s">
        <v>108</v>
      </c>
      <c r="D13" s="57">
        <v>22000</v>
      </c>
      <c r="E13" s="57">
        <v>22000</v>
      </c>
      <c r="F13" s="57">
        <v>0</v>
      </c>
      <c r="G13" s="57">
        <f aca="true" t="shared" si="1" ref="G13:G34">F13/E13*100</f>
        <v>0</v>
      </c>
    </row>
    <row r="14" spans="2:7" ht="12.75">
      <c r="B14" s="61" t="s">
        <v>109</v>
      </c>
      <c r="C14" s="51" t="s">
        <v>110</v>
      </c>
      <c r="D14" s="52">
        <f>D15+D16+D18+D19+D20</f>
        <v>2044686</v>
      </c>
      <c r="E14" s="52">
        <f>E15+E16+E18+E19+E20</f>
        <v>2080509</v>
      </c>
      <c r="F14" s="53">
        <f>F15+F16+F18+F19+F20</f>
        <v>796970</v>
      </c>
      <c r="G14" s="52">
        <f t="shared" si="1"/>
        <v>38.30649134418548</v>
      </c>
    </row>
    <row r="15" spans="2:7" ht="12.75">
      <c r="B15" s="58" t="s">
        <v>111</v>
      </c>
      <c r="C15" s="56" t="s">
        <v>112</v>
      </c>
      <c r="D15" s="57">
        <v>222414</v>
      </c>
      <c r="E15" s="57">
        <v>222414</v>
      </c>
      <c r="F15" s="57">
        <v>49865</v>
      </c>
      <c r="G15" s="57">
        <f t="shared" si="1"/>
        <v>22.419901624897715</v>
      </c>
    </row>
    <row r="16" spans="2:7" ht="12.75">
      <c r="B16" s="58" t="s">
        <v>113</v>
      </c>
      <c r="C16" s="56" t="s">
        <v>114</v>
      </c>
      <c r="D16" s="57">
        <v>1689520</v>
      </c>
      <c r="E16" s="57">
        <v>1693051</v>
      </c>
      <c r="F16" s="57">
        <v>690959</v>
      </c>
      <c r="G16" s="57">
        <f t="shared" si="1"/>
        <v>40.811469943906005</v>
      </c>
    </row>
    <row r="17" spans="2:7" ht="12.75">
      <c r="B17" s="58"/>
      <c r="C17" s="62" t="s">
        <v>115</v>
      </c>
      <c r="D17" s="57">
        <v>356486</v>
      </c>
      <c r="E17" s="57">
        <v>356486</v>
      </c>
      <c r="F17" s="57">
        <v>161636</v>
      </c>
      <c r="G17" s="57">
        <f t="shared" si="1"/>
        <v>45.341472035367445</v>
      </c>
    </row>
    <row r="18" spans="2:7" ht="12.75">
      <c r="B18" s="58" t="s">
        <v>116</v>
      </c>
      <c r="C18" s="56" t="s">
        <v>117</v>
      </c>
      <c r="D18" s="57">
        <v>40000</v>
      </c>
      <c r="E18" s="57">
        <v>41873</v>
      </c>
      <c r="F18" s="57">
        <v>14041</v>
      </c>
      <c r="G18" s="57">
        <f t="shared" si="1"/>
        <v>33.53234781362692</v>
      </c>
    </row>
    <row r="19" spans="2:7" ht="12.75">
      <c r="B19" s="58" t="s">
        <v>118</v>
      </c>
      <c r="C19" s="56" t="s">
        <v>119</v>
      </c>
      <c r="D19" s="57">
        <v>92752</v>
      </c>
      <c r="E19" s="57">
        <v>92752</v>
      </c>
      <c r="F19" s="63">
        <v>41913</v>
      </c>
      <c r="G19" s="57">
        <f t="shared" si="1"/>
        <v>45.18824391926859</v>
      </c>
    </row>
    <row r="20" spans="2:7" ht="12.75">
      <c r="B20" s="58" t="s">
        <v>120</v>
      </c>
      <c r="C20" s="56" t="s">
        <v>121</v>
      </c>
      <c r="D20" s="64">
        <v>0</v>
      </c>
      <c r="E20" s="63">
        <v>30419</v>
      </c>
      <c r="F20" s="57">
        <v>192</v>
      </c>
      <c r="G20" s="57">
        <v>0</v>
      </c>
    </row>
    <row r="21" spans="2:7" ht="12.75">
      <c r="B21" s="50" t="s">
        <v>122</v>
      </c>
      <c r="C21" s="51" t="s">
        <v>123</v>
      </c>
      <c r="D21" s="52">
        <f>D22</f>
        <v>320000</v>
      </c>
      <c r="E21" s="52">
        <f>D22</f>
        <v>320000</v>
      </c>
      <c r="F21" s="53">
        <f>F22</f>
        <v>139520</v>
      </c>
      <c r="G21" s="52">
        <f t="shared" si="1"/>
        <v>43.6</v>
      </c>
    </row>
    <row r="22" spans="2:7" ht="12.75">
      <c r="B22" s="58" t="s">
        <v>124</v>
      </c>
      <c r="C22" s="56" t="s">
        <v>125</v>
      </c>
      <c r="D22" s="57">
        <v>320000</v>
      </c>
      <c r="E22" s="57">
        <v>320000</v>
      </c>
      <c r="F22" s="57">
        <v>139520</v>
      </c>
      <c r="G22" s="57">
        <f t="shared" si="1"/>
        <v>43.6</v>
      </c>
    </row>
    <row r="23" spans="2:7" ht="12.75">
      <c r="B23" s="61" t="s">
        <v>126</v>
      </c>
      <c r="C23" s="51" t="s">
        <v>127</v>
      </c>
      <c r="D23" s="52">
        <f>D24+D25+D26+D27+D28+D29+D30</f>
        <v>460523</v>
      </c>
      <c r="E23" s="52">
        <f>E24+E25+E26+E27+E28+E29+E30</f>
        <v>460523</v>
      </c>
      <c r="F23" s="53">
        <f>F24+F25+F26+F27+F28+F29+F30</f>
        <v>203524</v>
      </c>
      <c r="G23" s="52">
        <f t="shared" si="1"/>
        <v>44.19410105467045</v>
      </c>
    </row>
    <row r="24" spans="2:7" ht="12.75">
      <c r="B24" s="58" t="s">
        <v>128</v>
      </c>
      <c r="C24" s="56" t="s">
        <v>129</v>
      </c>
      <c r="D24" s="57">
        <v>31000</v>
      </c>
      <c r="E24" s="57">
        <v>31000</v>
      </c>
      <c r="F24" s="57">
        <v>13210</v>
      </c>
      <c r="G24" s="57">
        <f t="shared" si="1"/>
        <v>42.612903225806456</v>
      </c>
    </row>
    <row r="25" spans="2:7" ht="12.75">
      <c r="B25" s="58" t="s">
        <v>130</v>
      </c>
      <c r="C25" s="56" t="s">
        <v>131</v>
      </c>
      <c r="D25" s="57">
        <v>292000</v>
      </c>
      <c r="E25" s="57">
        <v>292000</v>
      </c>
      <c r="F25" s="57">
        <v>110733</v>
      </c>
      <c r="G25" s="57">
        <f t="shared" si="1"/>
        <v>37.922260273972604</v>
      </c>
    </row>
    <row r="26" spans="2:7" ht="12.75">
      <c r="B26" s="58" t="s">
        <v>132</v>
      </c>
      <c r="C26" s="56" t="s">
        <v>133</v>
      </c>
      <c r="D26" s="57">
        <v>14000</v>
      </c>
      <c r="E26" s="57">
        <v>14000</v>
      </c>
      <c r="F26" s="57">
        <v>4930</v>
      </c>
      <c r="G26" s="57">
        <f t="shared" si="1"/>
        <v>35.214285714285715</v>
      </c>
    </row>
    <row r="27" spans="2:7" ht="12.75">
      <c r="B27" s="58" t="s">
        <v>134</v>
      </c>
      <c r="C27" s="56" t="s">
        <v>135</v>
      </c>
      <c r="D27" s="57">
        <v>30000</v>
      </c>
      <c r="E27" s="57">
        <v>30000</v>
      </c>
      <c r="F27" s="57">
        <v>20006</v>
      </c>
      <c r="G27" s="57">
        <f t="shared" si="1"/>
        <v>66.68666666666667</v>
      </c>
    </row>
    <row r="28" spans="2:7" ht="12.75">
      <c r="B28" s="58" t="s">
        <v>136</v>
      </c>
      <c r="C28" s="56" t="s">
        <v>137</v>
      </c>
      <c r="D28" s="57">
        <v>14700</v>
      </c>
      <c r="E28" s="57">
        <v>14700</v>
      </c>
      <c r="F28" s="57">
        <v>0</v>
      </c>
      <c r="G28" s="57">
        <f t="shared" si="1"/>
        <v>0</v>
      </c>
    </row>
    <row r="29" spans="2:7" ht="12.75">
      <c r="B29" s="58" t="s">
        <v>138</v>
      </c>
      <c r="C29" s="56" t="s">
        <v>139</v>
      </c>
      <c r="D29" s="57">
        <v>1000</v>
      </c>
      <c r="E29" s="57">
        <v>1000</v>
      </c>
      <c r="F29" s="57">
        <v>0</v>
      </c>
      <c r="G29" s="57">
        <f t="shared" si="1"/>
        <v>0</v>
      </c>
    </row>
    <row r="30" spans="2:7" ht="12.75">
      <c r="B30" s="58" t="s">
        <v>140</v>
      </c>
      <c r="C30" s="65" t="s">
        <v>127</v>
      </c>
      <c r="D30" s="57">
        <v>77823</v>
      </c>
      <c r="E30" s="57">
        <v>77823</v>
      </c>
      <c r="F30" s="57">
        <v>54645</v>
      </c>
      <c r="G30" s="57">
        <f t="shared" si="1"/>
        <v>70.21703095485911</v>
      </c>
    </row>
    <row r="31" spans="2:7" ht="12.75">
      <c r="B31" s="61" t="s">
        <v>141</v>
      </c>
      <c r="C31" s="51" t="s">
        <v>142</v>
      </c>
      <c r="D31" s="52">
        <f>D32+D36+D38</f>
        <v>2257972</v>
      </c>
      <c r="E31" s="52">
        <f>E32+E36+E38</f>
        <v>2328657</v>
      </c>
      <c r="F31" s="53">
        <f>F32+F36+F38</f>
        <v>997715</v>
      </c>
      <c r="G31" s="52">
        <f t="shared" si="1"/>
        <v>42.845081950669424</v>
      </c>
    </row>
    <row r="32" spans="2:7" ht="12.75">
      <c r="B32" s="59"/>
      <c r="C32" s="56" t="s">
        <v>143</v>
      </c>
      <c r="D32" s="57">
        <v>1965582</v>
      </c>
      <c r="E32" s="57">
        <v>2036267</v>
      </c>
      <c r="F32" s="57">
        <v>906977</v>
      </c>
      <c r="G32" s="57">
        <f t="shared" si="1"/>
        <v>44.541162823932225</v>
      </c>
    </row>
    <row r="33" spans="2:7" ht="12.75">
      <c r="B33" s="58" t="s">
        <v>144</v>
      </c>
      <c r="C33" s="56" t="s">
        <v>145</v>
      </c>
      <c r="D33" s="57">
        <v>1960000</v>
      </c>
      <c r="E33" s="66">
        <v>2030685</v>
      </c>
      <c r="F33" s="57">
        <v>906977</v>
      </c>
      <c r="G33" s="57">
        <f t="shared" si="1"/>
        <v>44.66359873638698</v>
      </c>
    </row>
    <row r="34" spans="2:7" ht="12.75">
      <c r="B34" s="58"/>
      <c r="C34" s="56" t="s">
        <v>146</v>
      </c>
      <c r="D34" s="57">
        <v>641451</v>
      </c>
      <c r="E34" s="57">
        <v>641451</v>
      </c>
      <c r="F34" s="57">
        <v>137824</v>
      </c>
      <c r="G34" s="57">
        <f t="shared" si="1"/>
        <v>21.486286559690452</v>
      </c>
    </row>
    <row r="35" spans="2:7" ht="12.75" hidden="1">
      <c r="B35" s="58"/>
      <c r="C35" s="62" t="s">
        <v>147</v>
      </c>
      <c r="D35" s="57">
        <v>0</v>
      </c>
      <c r="E35" s="57">
        <v>0</v>
      </c>
      <c r="F35" s="57">
        <v>0</v>
      </c>
      <c r="G35" s="57">
        <v>0</v>
      </c>
    </row>
    <row r="36" spans="2:7" ht="12.75">
      <c r="B36" s="58" t="s">
        <v>148</v>
      </c>
      <c r="C36" s="56" t="s">
        <v>149</v>
      </c>
      <c r="D36" s="57">
        <v>292390</v>
      </c>
      <c r="E36" s="57">
        <v>292390</v>
      </c>
      <c r="F36" s="57">
        <v>90738</v>
      </c>
      <c r="G36" s="57">
        <f>F36/E36*100</f>
        <v>31.03320907007764</v>
      </c>
    </row>
    <row r="37" spans="2:7" ht="12.75">
      <c r="B37" s="58"/>
      <c r="C37" s="62" t="s">
        <v>150</v>
      </c>
      <c r="D37" s="57">
        <v>132000</v>
      </c>
      <c r="E37" s="57">
        <v>132000</v>
      </c>
      <c r="F37" s="57">
        <v>63497</v>
      </c>
      <c r="G37" s="57">
        <f>F37/E37*100</f>
        <v>48.10378787878788</v>
      </c>
    </row>
    <row r="38" spans="2:7" ht="12.75">
      <c r="B38" s="58"/>
      <c r="C38" s="56" t="s">
        <v>151</v>
      </c>
      <c r="D38" s="57">
        <v>0</v>
      </c>
      <c r="E38" s="57">
        <v>0</v>
      </c>
      <c r="F38" s="57">
        <v>0</v>
      </c>
      <c r="G38" s="57">
        <v>0</v>
      </c>
    </row>
    <row r="39" spans="2:7" ht="12.75">
      <c r="B39" s="61" t="s">
        <v>152</v>
      </c>
      <c r="C39" s="51" t="s">
        <v>153</v>
      </c>
      <c r="D39" s="52">
        <f>D40+D41+D42+D43+D44</f>
        <v>485736</v>
      </c>
      <c r="E39" s="52">
        <f>E40+E41+E42+E43+E44</f>
        <v>496736</v>
      </c>
      <c r="F39" s="53">
        <f>F40+F41+F43+F42+F44</f>
        <v>214419</v>
      </c>
      <c r="G39" s="52">
        <f aca="true" t="shared" si="2" ref="G39:G49">F39/E39*100</f>
        <v>43.16558493847838</v>
      </c>
    </row>
    <row r="40" spans="2:7" ht="12.75">
      <c r="B40" s="58" t="s">
        <v>154</v>
      </c>
      <c r="C40" s="56" t="s">
        <v>155</v>
      </c>
      <c r="D40" s="57">
        <v>237000</v>
      </c>
      <c r="E40" s="57">
        <v>237000</v>
      </c>
      <c r="F40" s="57">
        <v>138400</v>
      </c>
      <c r="G40" s="57">
        <f t="shared" si="2"/>
        <v>58.39662447257384</v>
      </c>
    </row>
    <row r="41" spans="2:7" ht="12.75">
      <c r="B41" s="58" t="s">
        <v>156</v>
      </c>
      <c r="C41" s="56" t="s">
        <v>157</v>
      </c>
      <c r="D41" s="57">
        <v>61000</v>
      </c>
      <c r="E41" s="57">
        <v>61000</v>
      </c>
      <c r="F41" s="57">
        <v>5486</v>
      </c>
      <c r="G41" s="57">
        <f t="shared" si="2"/>
        <v>8.99344262295082</v>
      </c>
    </row>
    <row r="42" spans="2:7" ht="12.75">
      <c r="B42" s="58" t="s">
        <v>158</v>
      </c>
      <c r="C42" s="56" t="s">
        <v>159</v>
      </c>
      <c r="D42" s="57">
        <v>62000</v>
      </c>
      <c r="E42" s="57">
        <v>62000</v>
      </c>
      <c r="F42" s="57">
        <v>25833</v>
      </c>
      <c r="G42" s="57">
        <f t="shared" si="2"/>
        <v>41.66612903225806</v>
      </c>
    </row>
    <row r="43" spans="2:7" ht="12.75">
      <c r="B43" s="58" t="s">
        <v>160</v>
      </c>
      <c r="C43" s="56" t="s">
        <v>161</v>
      </c>
      <c r="D43" s="57">
        <v>120736</v>
      </c>
      <c r="E43" s="57">
        <v>131736</v>
      </c>
      <c r="F43" s="57">
        <v>44700</v>
      </c>
      <c r="G43" s="57">
        <f t="shared" si="2"/>
        <v>33.93149936236108</v>
      </c>
    </row>
    <row r="44" spans="2:7" ht="12.75">
      <c r="B44" s="58" t="s">
        <v>162</v>
      </c>
      <c r="C44" s="56" t="s">
        <v>163</v>
      </c>
      <c r="D44" s="57">
        <v>5000</v>
      </c>
      <c r="E44" s="57">
        <v>5000</v>
      </c>
      <c r="F44" s="57">
        <v>0</v>
      </c>
      <c r="G44" s="57">
        <f t="shared" si="2"/>
        <v>0</v>
      </c>
    </row>
    <row r="45" spans="2:7" ht="12.75">
      <c r="B45" s="61" t="s">
        <v>164</v>
      </c>
      <c r="C45" s="51" t="s">
        <v>165</v>
      </c>
      <c r="D45" s="52">
        <v>736000</v>
      </c>
      <c r="E45" s="52">
        <f>E46+E47</f>
        <v>736000</v>
      </c>
      <c r="F45" s="53">
        <f>F46+F47</f>
        <v>429331</v>
      </c>
      <c r="G45" s="52">
        <f t="shared" si="2"/>
        <v>58.33301630434783</v>
      </c>
    </row>
    <row r="46" spans="2:7" ht="12.75">
      <c r="B46" s="58" t="s">
        <v>166</v>
      </c>
      <c r="C46" s="56" t="s">
        <v>167</v>
      </c>
      <c r="D46" s="57">
        <v>590377</v>
      </c>
      <c r="E46" s="57">
        <v>590377</v>
      </c>
      <c r="F46" s="57">
        <v>350962</v>
      </c>
      <c r="G46" s="57">
        <f t="shared" si="2"/>
        <v>59.447099057043204</v>
      </c>
    </row>
    <row r="47" spans="2:7" ht="12.75">
      <c r="B47" s="58" t="s">
        <v>168</v>
      </c>
      <c r="C47" s="56" t="s">
        <v>169</v>
      </c>
      <c r="D47" s="57">
        <v>145623</v>
      </c>
      <c r="E47" s="57">
        <v>145623</v>
      </c>
      <c r="F47" s="57">
        <v>78369</v>
      </c>
      <c r="G47" s="57">
        <f t="shared" si="2"/>
        <v>53.81636142642302</v>
      </c>
    </row>
    <row r="48" spans="2:7" ht="12.75">
      <c r="B48" s="61" t="s">
        <v>170</v>
      </c>
      <c r="C48" s="51" t="s">
        <v>171</v>
      </c>
      <c r="D48" s="52">
        <f>D49+D51+D52+D53</f>
        <v>1945823</v>
      </c>
      <c r="E48" s="52">
        <f>E49+E50+E51+E52+E53</f>
        <v>1958641</v>
      </c>
      <c r="F48" s="53">
        <f>F49+F50+F51+F52+F53</f>
        <v>846829</v>
      </c>
      <c r="G48" s="52">
        <f t="shared" si="2"/>
        <v>43.23553933569245</v>
      </c>
    </row>
    <row r="49" spans="2:7" ht="12.75">
      <c r="B49" s="58" t="s">
        <v>172</v>
      </c>
      <c r="C49" s="56" t="s">
        <v>173</v>
      </c>
      <c r="D49" s="57">
        <v>1403990</v>
      </c>
      <c r="E49" s="57">
        <v>1416808</v>
      </c>
      <c r="F49" s="57">
        <v>576901</v>
      </c>
      <c r="G49" s="57">
        <f t="shared" si="2"/>
        <v>40.71836127407524</v>
      </c>
    </row>
    <row r="50" spans="2:7" ht="12.75">
      <c r="B50" s="58" t="s">
        <v>174</v>
      </c>
      <c r="C50" s="56" t="s">
        <v>175</v>
      </c>
      <c r="D50" s="57">
        <v>0</v>
      </c>
      <c r="E50" s="57">
        <v>0</v>
      </c>
      <c r="F50" s="57">
        <v>211</v>
      </c>
      <c r="G50" s="57">
        <v>0</v>
      </c>
    </row>
    <row r="51" spans="2:7" ht="12.75">
      <c r="B51" s="58" t="s">
        <v>176</v>
      </c>
      <c r="C51" s="56" t="s">
        <v>177</v>
      </c>
      <c r="D51" s="67">
        <v>218954</v>
      </c>
      <c r="E51" s="67">
        <v>218954</v>
      </c>
      <c r="F51" s="67">
        <v>93461</v>
      </c>
      <c r="G51" s="57">
        <f aca="true" t="shared" si="3" ref="G51:G56">F51/E51*100</f>
        <v>42.685221553385645</v>
      </c>
    </row>
    <row r="52" spans="2:7" ht="12.75">
      <c r="B52" s="58" t="s">
        <v>178</v>
      </c>
      <c r="C52" s="56" t="s">
        <v>179</v>
      </c>
      <c r="D52" s="67">
        <v>286879</v>
      </c>
      <c r="E52" s="67">
        <v>286879</v>
      </c>
      <c r="F52" s="67">
        <v>143436</v>
      </c>
      <c r="G52" s="57">
        <f t="shared" si="3"/>
        <v>49.99877997343828</v>
      </c>
    </row>
    <row r="53" spans="2:7" ht="12.75">
      <c r="B53" s="58" t="s">
        <v>180</v>
      </c>
      <c r="C53" s="56" t="s">
        <v>181</v>
      </c>
      <c r="D53" s="67">
        <v>36000</v>
      </c>
      <c r="E53" s="67">
        <v>36000</v>
      </c>
      <c r="F53" s="67">
        <v>32820</v>
      </c>
      <c r="G53" s="57">
        <f t="shared" si="3"/>
        <v>91.16666666666666</v>
      </c>
    </row>
    <row r="54" spans="2:7" ht="12.75">
      <c r="B54" s="68"/>
      <c r="C54" s="69" t="s">
        <v>182</v>
      </c>
      <c r="D54" s="70">
        <f>D4+D14+D21+D23+D31+D39+D45+D48</f>
        <v>19484075</v>
      </c>
      <c r="E54" s="70">
        <f>E4+E14+E21+E23+E31+E39+E45+E48</f>
        <v>20058755</v>
      </c>
      <c r="F54" s="71">
        <f>F4+F14+F21+F23+F31+F39+F45+F48</f>
        <v>4885150</v>
      </c>
      <c r="G54" s="72">
        <f t="shared" si="3"/>
        <v>24.354203438847527</v>
      </c>
    </row>
    <row r="55" spans="2:7" ht="12.75">
      <c r="B55" s="56" t="s">
        <v>183</v>
      </c>
      <c r="C55" s="56" t="s">
        <v>184</v>
      </c>
      <c r="D55" s="67">
        <v>6317678</v>
      </c>
      <c r="E55" s="67">
        <v>6574049</v>
      </c>
      <c r="F55" s="67">
        <v>2491185</v>
      </c>
      <c r="G55" s="57">
        <f t="shared" si="3"/>
        <v>37.89422622192198</v>
      </c>
    </row>
    <row r="56" spans="2:7" ht="12.75">
      <c r="B56" s="73"/>
      <c r="C56" s="69" t="s">
        <v>185</v>
      </c>
      <c r="D56" s="70">
        <f>D54+D55</f>
        <v>25801753</v>
      </c>
      <c r="E56" s="70">
        <f>E54+E55</f>
        <v>26632804</v>
      </c>
      <c r="F56" s="71">
        <f>F54+F55</f>
        <v>7376335</v>
      </c>
      <c r="G56" s="72">
        <f t="shared" si="3"/>
        <v>27.69642655726374</v>
      </c>
    </row>
  </sheetData>
  <sheetProtection selectLockedCells="1" selectUnlockedCells="1"/>
  <mergeCells count="1">
    <mergeCell ref="D2:E2"/>
  </mergeCells>
  <printOptions/>
  <pageMargins left="0.39375" right="0.7875" top="0.8555555555555556" bottom="0.5902777777777778" header="0.5902777777777778" footer="0.5118055555555555"/>
  <pageSetup horizontalDpi="300" verticalDpi="300" orientation="portrait" paperSize="9"/>
  <headerFooter alignWithMargins="0">
    <oddHeader>&amp;C&amp;"Times New Roman,Normálne"&amp;12Výdavky podľa programov a aktivít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