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5" activeTab="0"/>
  </bookViews>
  <sheets>
    <sheet name="Programové rozpočtové hospodáre" sheetId="1" r:id="rId1"/>
    <sheet name="Sumarizácia príjmov" sheetId="2" r:id="rId2"/>
    <sheet name="Výdavky podľa programov a aktiv" sheetId="3" r:id="rId3"/>
  </sheets>
  <definedNames/>
  <calcPr fullCalcOnLoad="1"/>
</workbook>
</file>

<file path=xl/sharedStrings.xml><?xml version="1.0" encoding="utf-8"?>
<sst xmlns="http://schemas.openxmlformats.org/spreadsheetml/2006/main" count="204" uniqueCount="184">
  <si>
    <t>v eurách</t>
  </si>
  <si>
    <t>SUMARIZÁCIA  PROGRAMOV  ROZPOČTU</t>
  </si>
  <si>
    <t>Rozpočet 2011</t>
  </si>
  <si>
    <t>Skutočnosť</t>
  </si>
  <si>
    <t>pôvodný</t>
  </si>
  <si>
    <t>upravený</t>
  </si>
  <si>
    <t>31.8.2011</t>
  </si>
  <si>
    <t>Bežné príjmy</t>
  </si>
  <si>
    <t>Bežné výdavky</t>
  </si>
  <si>
    <t>v tom :</t>
  </si>
  <si>
    <t>1: Strategické plánovanie, regionálny rozvoj a majetok mesta</t>
  </si>
  <si>
    <t>2: Samospráva mesta a jej výkonný aparát</t>
  </si>
  <si>
    <t>3: Verejný poriadok</t>
  </si>
  <si>
    <t>4: Sociálne služby</t>
  </si>
  <si>
    <t>5: Verejno-prospešné služby</t>
  </si>
  <si>
    <t>6: Kultúra a rôzne spoločenské aktivity pre každého</t>
  </si>
  <si>
    <t>7: Šport</t>
  </si>
  <si>
    <t>8: Vzdelávanie</t>
  </si>
  <si>
    <t>Prebytok bežného rozpočtu</t>
  </si>
  <si>
    <t>Kapitálové príjmy</t>
  </si>
  <si>
    <t>Kapitálové výdavky</t>
  </si>
  <si>
    <t>v tom:</t>
  </si>
  <si>
    <t xml:space="preserve">1: Strategické plánovanie, regionálny rozvoj a majetok mesta </t>
  </si>
  <si>
    <t>Schodok/prebytok kapitálového rozpočtu</t>
  </si>
  <si>
    <r>
      <t xml:space="preserve">Príjmy finančných operácií </t>
    </r>
    <r>
      <rPr>
        <sz val="10"/>
        <rFont val="Arial"/>
        <family val="2"/>
      </rPr>
      <t>v tom</t>
    </r>
    <r>
      <rPr>
        <b/>
        <sz val="10"/>
        <rFont val="Arial"/>
        <family val="2"/>
      </rPr>
      <t>:</t>
    </r>
  </si>
  <si>
    <t>Peňažné fondy mesta</t>
  </si>
  <si>
    <t>Zostatok prostriedkov z predchádzajúcich rokov</t>
  </si>
  <si>
    <t>Úver ŠFRB</t>
  </si>
  <si>
    <t>Iný zdroj: úver, pôžička</t>
  </si>
  <si>
    <t>Výdavky finančných operácií</t>
  </si>
  <si>
    <t>Schodok/Prebytok finančných operácií</t>
  </si>
  <si>
    <t>Schodok/Prebytok po vylúčení finančných operácií</t>
  </si>
  <si>
    <t>VÝSLEDOK  HOSPODÁRENIA</t>
  </si>
  <si>
    <t>Ukazovateľ</t>
  </si>
  <si>
    <t xml:space="preserve">  %</t>
  </si>
  <si>
    <t>pln.</t>
  </si>
  <si>
    <t>Daňové príjmy</t>
  </si>
  <si>
    <t>výnos dane z príjmov</t>
  </si>
  <si>
    <t>daň z majetku-daň z nehnuteľnosti</t>
  </si>
  <si>
    <t>dane za špecifické služby</t>
  </si>
  <si>
    <r>
      <t>v tom:</t>
    </r>
    <r>
      <rPr>
        <sz val="10"/>
        <rFont val="Arial"/>
        <family val="2"/>
      </rPr>
      <t xml:space="preserve"> miestne dane</t>
    </r>
  </si>
  <si>
    <t xml:space="preserve">           komunálny odpad a drobný stavebný odpad</t>
  </si>
  <si>
    <t>Nedaňové príjmy</t>
  </si>
  <si>
    <t>príjmy z podnikania</t>
  </si>
  <si>
    <r>
      <t>v tom:</t>
    </r>
    <r>
      <rPr>
        <sz val="10"/>
        <rFont val="Arial"/>
        <family val="2"/>
      </rPr>
      <t xml:space="preserve"> dividendy</t>
    </r>
  </si>
  <si>
    <t>príjmy z vlastníctva</t>
  </si>
  <si>
    <r>
      <t xml:space="preserve">v </t>
    </r>
    <r>
      <rPr>
        <i/>
        <sz val="10"/>
        <rFont val="Arial"/>
        <family val="2"/>
      </rPr>
      <t>tom</t>
    </r>
    <r>
      <rPr>
        <sz val="10"/>
        <rFont val="Arial"/>
        <family val="2"/>
      </rPr>
      <t>: z prenajatých pozemkov</t>
    </r>
  </si>
  <si>
    <t xml:space="preserve">          z prenájmu nebytových priestorov</t>
  </si>
  <si>
    <t xml:space="preserve">          z iných nájmov /HES/</t>
  </si>
  <si>
    <t>administratívne a iné poplatky</t>
  </si>
  <si>
    <r>
      <t xml:space="preserve">v tom: </t>
    </r>
    <r>
      <rPr>
        <sz val="10"/>
        <rFont val="Arial"/>
        <family val="2"/>
      </rPr>
      <t>správne poplatky</t>
    </r>
  </si>
  <si>
    <t xml:space="preserve">           pokuty</t>
  </si>
  <si>
    <t xml:space="preserve">           poplatky za služby</t>
  </si>
  <si>
    <t xml:space="preserve">           z toho: školstvo</t>
  </si>
  <si>
    <t xml:space="preserve">                      opatrovateľská služba</t>
  </si>
  <si>
    <t xml:space="preserve">                      MsÚ</t>
  </si>
  <si>
    <t>kapitálové príjmy</t>
  </si>
  <si>
    <r>
      <t>v tom:</t>
    </r>
    <r>
      <rPr>
        <sz val="10"/>
        <rFont val="Arial"/>
        <family val="2"/>
      </rPr>
      <t xml:space="preserve"> z predaja pozemko</t>
    </r>
    <r>
      <rPr>
        <i/>
        <sz val="10"/>
        <rFont val="Arial"/>
        <family val="2"/>
      </rPr>
      <t>v</t>
    </r>
  </si>
  <si>
    <t xml:space="preserve">          z predaja kapitálových aktív</t>
  </si>
  <si>
    <t>príjmy z vkladov a finančného hospodárenia</t>
  </si>
  <si>
    <t>iné nedaňové príjmy</t>
  </si>
  <si>
    <r>
      <t>v tom</t>
    </r>
    <r>
      <rPr>
        <sz val="10"/>
        <rFont val="Arial"/>
        <family val="2"/>
      </rPr>
      <t xml:space="preserve">: vratky a dobropisy </t>
    </r>
  </si>
  <si>
    <t xml:space="preserve">          iné /výťažky, poistné plnenie/</t>
  </si>
  <si>
    <t>Finančné operácie</t>
  </si>
  <si>
    <r>
      <t>v tom:</t>
    </r>
    <r>
      <rPr>
        <sz val="10"/>
        <rFont val="Arial"/>
        <family val="2"/>
      </rPr>
      <t xml:space="preserve"> zostatok prostriedkov z predchádzaj. roka </t>
    </r>
  </si>
  <si>
    <t xml:space="preserve">          prevod z peňažných fondov   </t>
  </si>
  <si>
    <t xml:space="preserve">          z toho: fond rozvoja bývania a obnovy mesta</t>
  </si>
  <si>
    <t xml:space="preserve">                     rezervný fond</t>
  </si>
  <si>
    <t xml:space="preserve">          úver zo ŠFRB</t>
  </si>
  <si>
    <t xml:space="preserve">          iný úver, pôžička</t>
  </si>
  <si>
    <t>Granty a transfery</t>
  </si>
  <si>
    <t>na kultúru a iné</t>
  </si>
  <si>
    <t>na školstvo /hmotná núdza a iné/</t>
  </si>
  <si>
    <t>transfer zo ŠR SR na prenesený výkon školstva</t>
  </si>
  <si>
    <t>transfer zo ŠR SR za prenesený výkon /iné/</t>
  </si>
  <si>
    <t>transfer zo ŠR SR za prenesený výkon ŠFRB</t>
  </si>
  <si>
    <t>iné transfery</t>
  </si>
  <si>
    <r>
      <t xml:space="preserve">v tom: </t>
    </r>
    <r>
      <rPr>
        <sz val="10"/>
        <rFont val="Arial"/>
        <family val="2"/>
      </rPr>
      <t>na zamestnávanie</t>
    </r>
  </si>
  <si>
    <t xml:space="preserve">          na záškoláctvo</t>
  </si>
  <si>
    <t xml:space="preserve">          na sčítanie obyvateľov, domov a bytov</t>
  </si>
  <si>
    <t xml:space="preserve">          transfer zo štrukturálnych fondov</t>
  </si>
  <si>
    <t xml:space="preserve">          transfer na voľby</t>
  </si>
  <si>
    <t xml:space="preserve">          transfer z MVaRR na výstavbu 45 b.j. a TV</t>
  </si>
  <si>
    <t xml:space="preserve">          transfer z MFSR na financovanie bež. výd.</t>
  </si>
  <si>
    <t xml:space="preserve">          dotácia na financovanie bežných výdavkov </t>
  </si>
  <si>
    <t>PRÍJMY CELKOM</t>
  </si>
  <si>
    <t>Prog.</t>
  </si>
  <si>
    <t xml:space="preserve">                            Názov programu</t>
  </si>
  <si>
    <t>Čerpanie</t>
  </si>
  <si>
    <t xml:space="preserve"> %</t>
  </si>
  <si>
    <t>1</t>
  </si>
  <si>
    <t xml:space="preserve"> Strategické plánovanie, regionálny rozvoj </t>
  </si>
  <si>
    <t xml:space="preserve"> a majetok mesta</t>
  </si>
  <si>
    <t>1.1.</t>
  </si>
  <si>
    <t xml:space="preserve"> Implementácia PHSR mesta Humenné-projekty</t>
  </si>
  <si>
    <t>1.2.</t>
  </si>
  <si>
    <t xml:space="preserve"> Príprava a podávanie ŽoNFP</t>
  </si>
  <si>
    <t>1.3.</t>
  </si>
  <si>
    <t xml:space="preserve"> Implementácia schválených ŽoNFP</t>
  </si>
  <si>
    <t>1.4.</t>
  </si>
  <si>
    <t xml:space="preserve"> Rozvoj cezhraničnej spolupráce</t>
  </si>
  <si>
    <t>1.5.</t>
  </si>
  <si>
    <t xml:space="preserve"> Výstavba infraštruktúry a bytov</t>
  </si>
  <si>
    <t>1.6.</t>
  </si>
  <si>
    <t xml:space="preserve"> Hospodárska správa a evidencia hnuteľného </t>
  </si>
  <si>
    <r>
      <t xml:space="preserve"> a nehnuteľného majetku</t>
    </r>
    <r>
      <rPr>
        <i/>
        <sz val="10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</si>
  <si>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 xml:space="preserve"> z toho: výkup pozemkov</t>
  </si>
  <si>
    <t>2</t>
  </si>
  <si>
    <t xml:space="preserve"> Samospráva mesta a jej výkonný aparát</t>
  </si>
  <si>
    <t>2.1.</t>
  </si>
  <si>
    <t xml:space="preserve"> Volené orgány mesta</t>
  </si>
  <si>
    <t>2.2.</t>
  </si>
  <si>
    <t xml:space="preserve"> Činnosť mestského úradu</t>
  </si>
  <si>
    <r>
      <t xml:space="preserve"> </t>
    </r>
    <r>
      <rPr>
        <sz val="9"/>
        <rFont val="Arial"/>
        <family val="2"/>
      </rPr>
      <t xml:space="preserve"> z toho: bankové operácie</t>
    </r>
  </si>
  <si>
    <t>2.3.</t>
  </si>
  <si>
    <t xml:space="preserve"> Matrika </t>
  </si>
  <si>
    <t>2.4.</t>
  </si>
  <si>
    <t xml:space="preserve"> Podpora miestnej zamestnanosti</t>
  </si>
  <si>
    <t>2.5.</t>
  </si>
  <si>
    <t xml:space="preserve"> Voľby a referendá, sčítanie obyvateľov, domov a bytov</t>
  </si>
  <si>
    <t>3</t>
  </si>
  <si>
    <t xml:space="preserve"> Verejný poriadok</t>
  </si>
  <si>
    <t>3.1.</t>
  </si>
  <si>
    <t xml:space="preserve"> Policajné služby</t>
  </si>
  <si>
    <t>4</t>
  </si>
  <si>
    <t xml:space="preserve"> Sociálne služby</t>
  </si>
  <si>
    <t>4.1.</t>
  </si>
  <si>
    <t xml:space="preserve"> Zariadenia sociálnych služieb-staroba</t>
  </si>
  <si>
    <t>4.2.</t>
  </si>
  <si>
    <t xml:space="preserve"> Ďalšie sociálne služby-opatrovateľská služba</t>
  </si>
  <si>
    <t>4.3.</t>
  </si>
  <si>
    <t xml:space="preserve"> Ďalšie dávky sociálneho zabezpečenia-rodina a deti</t>
  </si>
  <si>
    <t>4.4.</t>
  </si>
  <si>
    <t xml:space="preserve"> Dávky sociálnej pomoci-hmotná núdza</t>
  </si>
  <si>
    <t>4.5.</t>
  </si>
  <si>
    <t xml:space="preserve"> Príspevky neštátnym subjektom</t>
  </si>
  <si>
    <t>4.6.</t>
  </si>
  <si>
    <t xml:space="preserve"> Sociálno – právna ochrana</t>
  </si>
  <si>
    <t>4.7.</t>
  </si>
  <si>
    <t>5</t>
  </si>
  <si>
    <t xml:space="preserve"> Verejno prospešné služby</t>
  </si>
  <si>
    <t xml:space="preserve"> Verejno-prospešné služby</t>
  </si>
  <si>
    <t>5.1.-5</t>
  </si>
  <si>
    <t xml:space="preserve">  z toho: príspevok pre Technické služby mesta</t>
  </si>
  <si>
    <r>
      <t xml:space="preserve">               v tom: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komunálny odpad</t>
    </r>
  </si>
  <si>
    <r>
      <t xml:space="preserve">               </t>
    </r>
    <r>
      <rPr>
        <sz val="9"/>
        <rFont val="Arial"/>
        <family val="2"/>
      </rPr>
      <t>plochy pre kontajnery KO</t>
    </r>
  </si>
  <si>
    <t>5.3.</t>
  </si>
  <si>
    <t xml:space="preserve"> Výstavba mesta - miestne komunikácie a parkoviská</t>
  </si>
  <si>
    <r>
      <t xml:space="preserve"> </t>
    </r>
    <r>
      <rPr>
        <sz val="9"/>
        <rFont val="Arial"/>
        <family val="2"/>
      </rPr>
      <t xml:space="preserve"> z toho: príspevok na vykrytie straty MHD</t>
    </r>
  </si>
  <si>
    <t xml:space="preserve"> Výstavba mesta – iné </t>
  </si>
  <si>
    <t xml:space="preserve">6 </t>
  </si>
  <si>
    <t xml:space="preserve"> Kultúra a rôzne spoločenské aktivity pre každého</t>
  </si>
  <si>
    <t>6.1.</t>
  </si>
  <si>
    <t xml:space="preserve"> Príspevok pre MsKS</t>
  </si>
  <si>
    <t>6.2.</t>
  </si>
  <si>
    <t xml:space="preserve"> Organizácia kultúrno-spoločenských aktivít </t>
  </si>
  <si>
    <t>6.3.</t>
  </si>
  <si>
    <t xml:space="preserve"> Zabezpečenie vysielacích a vydavateľských služieb</t>
  </si>
  <si>
    <t>6.4.</t>
  </si>
  <si>
    <t xml:space="preserve"> Dotácia na podporu kultúrnych,športových a iných aktivít</t>
  </si>
  <si>
    <t>6.5.</t>
  </si>
  <si>
    <t xml:space="preserve"> Jarmoky a trhy</t>
  </si>
  <si>
    <t>7</t>
  </si>
  <si>
    <t xml:space="preserve"> Šport</t>
  </si>
  <si>
    <t>7.1.-8.</t>
  </si>
  <si>
    <t xml:space="preserve"> Rekreačné a športové služby-príspevok SRaŠZ</t>
  </si>
  <si>
    <t>7.9.</t>
  </si>
  <si>
    <t xml:space="preserve"> Príspevok na prevádzku futbalového štadióna</t>
  </si>
  <si>
    <t>8</t>
  </si>
  <si>
    <t xml:space="preserve"> Vzdelávanie</t>
  </si>
  <si>
    <t>8.1.</t>
  </si>
  <si>
    <t xml:space="preserve"> Materské školy</t>
  </si>
  <si>
    <t>8.2</t>
  </si>
  <si>
    <t xml:space="preserve"> Základné školy</t>
  </si>
  <si>
    <t>8.3.</t>
  </si>
  <si>
    <t xml:space="preserve"> Školské jedálne</t>
  </si>
  <si>
    <t>8.5.</t>
  </si>
  <si>
    <t xml:space="preserve"> Voľno časové aktivity</t>
  </si>
  <si>
    <t>8.6.</t>
  </si>
  <si>
    <t xml:space="preserve"> Podpora detí zo sociálne slabých rodín</t>
  </si>
  <si>
    <t xml:space="preserve"> SPOLU bez právnych subjektov školstva</t>
  </si>
  <si>
    <t>8.2.-5.</t>
  </si>
  <si>
    <t>Rozpočtové organizácie s právnou subjektivitou</t>
  </si>
  <si>
    <t xml:space="preserve"> VÝDAVKY  CELKOM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</si>
</sst>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/>
      <protection locked="0"/>
    </xf>
    <xf numFmtId="3" fontId="1" fillId="3" borderId="1" xfId="0" applyNumberFormat="1" applyFont="1" applyFill="1" applyBorder="1" applyAlignment="1" applyProtection="1">
      <alignment/>
      <protection locked="0"/>
    </xf>
    <xf numFmtId="3" fontId="1" fillId="3" borderId="1" xfId="0" applyNumberFormat="1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/>
      <protection locked="0"/>
    </xf>
    <xf numFmtId="3" fontId="1" fillId="4" borderId="1" xfId="0" applyNumberFormat="1" applyFont="1" applyFill="1" applyBorder="1" applyAlignment="1" applyProtection="1">
      <alignment/>
      <protection locked="0"/>
    </xf>
    <xf numFmtId="3" fontId="1" fillId="4" borderId="1" xfId="0" applyNumberFormat="1" applyFont="1" applyFill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hidden="1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3" fontId="1" fillId="3" borderId="1" xfId="0" applyNumberFormat="1" applyFont="1" applyFill="1" applyBorder="1" applyAlignment="1" applyProtection="1">
      <alignment/>
      <protection hidden="1"/>
    </xf>
    <xf numFmtId="3" fontId="0" fillId="2" borderId="1" xfId="0" applyNumberFormat="1" applyFont="1" applyFill="1" applyBorder="1" applyAlignment="1" applyProtection="1">
      <alignment/>
      <protection locked="0"/>
    </xf>
    <xf numFmtId="3" fontId="1" fillId="2" borderId="1" xfId="0" applyNumberFormat="1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3" fontId="1" fillId="0" borderId="1" xfId="0" applyNumberFormat="1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3" fontId="1" fillId="3" borderId="1" xfId="0" applyNumberFormat="1" applyFont="1" applyFill="1" applyBorder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1" fillId="2" borderId="1" xfId="0" applyNumberFormat="1" applyFont="1" applyFill="1" applyBorder="1" applyAlignment="1" applyProtection="1">
      <alignment/>
      <protection locked="0"/>
    </xf>
    <xf numFmtId="3" fontId="1" fillId="2" borderId="1" xfId="0" applyNumberFormat="1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 locked="0"/>
    </xf>
    <xf numFmtId="0" fontId="5" fillId="2" borderId="6" xfId="0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3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/>
      <protection locked="0"/>
    </xf>
    <xf numFmtId="0" fontId="6" fillId="2" borderId="8" xfId="0" applyFont="1" applyFill="1" applyBorder="1" applyAlignment="1" applyProtection="1">
      <alignment/>
      <protection locked="0"/>
    </xf>
    <xf numFmtId="49" fontId="5" fillId="2" borderId="9" xfId="0" applyNumberFormat="1" applyFont="1" applyFill="1" applyBorder="1" applyAlignment="1" applyProtection="1">
      <alignment horizontal="center"/>
      <protection locked="0"/>
    </xf>
    <xf numFmtId="3" fontId="5" fillId="2" borderId="7" xfId="0" applyNumberFormat="1" applyFont="1" applyFill="1" applyBorder="1" applyAlignment="1" applyProtection="1">
      <alignment horizontal="center"/>
      <protection locked="0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/>
      <protection locked="0"/>
    </xf>
    <xf numFmtId="3" fontId="5" fillId="3" borderId="1" xfId="0" applyNumberFormat="1" applyFont="1" applyFill="1" applyBorder="1" applyAlignment="1" applyProtection="1">
      <alignment horizontal="right"/>
      <protection locked="0"/>
    </xf>
    <xf numFmtId="3" fontId="5" fillId="3" borderId="1" xfId="0" applyNumberFormat="1" applyFont="1" applyFill="1" applyBorder="1" applyAlignment="1" applyProtection="1">
      <alignment horizontal="right"/>
      <protection hidden="1"/>
    </xf>
    <xf numFmtId="3" fontId="6" fillId="3" borderId="1" xfId="0" applyNumberFormat="1" applyFont="1" applyFill="1" applyBorder="1" applyAlignment="1" applyProtection="1">
      <alignment horizontal="right"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49" fontId="6" fillId="0" borderId="1" xfId="0" applyNumberFormat="1" applyFont="1" applyBorder="1" applyAlignment="1" applyProtection="1">
      <alignment/>
      <protection locked="0"/>
    </xf>
    <xf numFmtId="49" fontId="5" fillId="0" borderId="1" xfId="0" applyNumberFormat="1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49" fontId="5" fillId="3" borderId="1" xfId="0" applyNumberFormat="1" applyFont="1" applyFill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1" xfId="0" applyNumberFormat="1" applyFont="1" applyBorder="1" applyAlignment="1" applyProtection="1">
      <alignment/>
      <protection locked="0"/>
    </xf>
    <xf numFmtId="49" fontId="6" fillId="2" borderId="1" xfId="0" applyNumberFormat="1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3" fontId="5" fillId="2" borderId="1" xfId="0" applyNumberFormat="1" applyFont="1" applyFill="1" applyBorder="1" applyAlignment="1" applyProtection="1">
      <alignment/>
      <protection locked="0"/>
    </xf>
    <xf numFmtId="3" fontId="5" fillId="2" borderId="1" xfId="0" applyNumberFormat="1" applyFont="1" applyFill="1" applyBorder="1" applyAlignment="1" applyProtection="1">
      <alignment/>
      <protection hidden="1"/>
    </xf>
    <xf numFmtId="3" fontId="5" fillId="2" borderId="1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50.8515625" style="1" customWidth="1"/>
    <col min="3" max="3" width="11.57421875" style="1" customWidth="1"/>
    <col min="4" max="4" width="10.7109375" style="1" customWidth="1"/>
    <col min="5" max="16384" width="11.57421875" style="1" customWidth="1"/>
  </cols>
  <sheetData>
    <row r="2" ht="12.75">
      <c r="E2" s="2" t="s">
        <v>0</v>
      </c>
    </row>
    <row r="3" spans="2:5" ht="12.75">
      <c r="B3" s="75" t="s">
        <v>1</v>
      </c>
      <c r="C3" s="76" t="s">
        <v>2</v>
      </c>
      <c r="D3" s="76"/>
      <c r="E3" s="5" t="s">
        <v>3</v>
      </c>
    </row>
    <row r="4" spans="2:5" ht="12.75">
      <c r="B4" s="75"/>
      <c r="C4" s="4" t="s">
        <v>4</v>
      </c>
      <c r="D4" s="4" t="s">
        <v>5</v>
      </c>
      <c r="E4" s="6" t="s">
        <v>6</v>
      </c>
    </row>
    <row r="5" spans="2:5" ht="12.75">
      <c r="B5" s="7" t="s">
        <v>7</v>
      </c>
      <c r="C5" s="8">
        <v>15314227</v>
      </c>
      <c r="D5" s="8">
        <v>15765884</v>
      </c>
      <c r="E5" s="9">
        <v>10644716</v>
      </c>
    </row>
    <row r="6" spans="2:5" ht="12.75">
      <c r="B6" s="10" t="s">
        <v>8</v>
      </c>
      <c r="C6" s="11">
        <f>C8+C9+C10+C11+C12+C13+C14+C15</f>
        <v>14569497</v>
      </c>
      <c r="D6" s="11">
        <f>D8+D9+D10+D11+D12+D13+D14+D15</f>
        <v>15202584</v>
      </c>
      <c r="E6" s="12">
        <f>E8+E9+E10+E11+E12+E13+E14+E15</f>
        <v>8881271</v>
      </c>
    </row>
    <row r="7" spans="2:5" ht="12.75">
      <c r="B7" s="13" t="s">
        <v>9</v>
      </c>
      <c r="C7" s="14"/>
      <c r="D7" s="14"/>
      <c r="E7" s="14"/>
    </row>
    <row r="8" spans="2:5" ht="12.75">
      <c r="B8" s="13" t="s">
        <v>10</v>
      </c>
      <c r="C8" s="14">
        <v>367275</v>
      </c>
      <c r="D8" s="14">
        <v>473955</v>
      </c>
      <c r="E8" s="14">
        <v>170611</v>
      </c>
    </row>
    <row r="9" spans="2:5" ht="12.75">
      <c r="B9" s="13" t="s">
        <v>11</v>
      </c>
      <c r="C9" s="14">
        <v>1808490</v>
      </c>
      <c r="D9" s="14">
        <v>1905344</v>
      </c>
      <c r="E9" s="14">
        <v>1001578</v>
      </c>
    </row>
    <row r="10" spans="2:5" ht="12.75">
      <c r="B10" s="13" t="s">
        <v>12</v>
      </c>
      <c r="C10" s="14">
        <v>320000</v>
      </c>
      <c r="D10" s="14">
        <v>323930</v>
      </c>
      <c r="E10" s="14">
        <v>184532</v>
      </c>
    </row>
    <row r="11" spans="2:5" ht="12.75">
      <c r="B11" s="13" t="s">
        <v>13</v>
      </c>
      <c r="C11" s="14">
        <v>460523</v>
      </c>
      <c r="D11" s="14">
        <v>460523</v>
      </c>
      <c r="E11" s="14">
        <v>277996</v>
      </c>
    </row>
    <row r="12" spans="2:5" ht="12.75">
      <c r="B12" s="13" t="s">
        <v>14</v>
      </c>
      <c r="C12" s="14">
        <v>2127972</v>
      </c>
      <c r="D12" s="14">
        <v>2206657</v>
      </c>
      <c r="E12" s="14">
        <v>1490128</v>
      </c>
    </row>
    <row r="13" spans="2:5" ht="12.75">
      <c r="B13" s="13" t="s">
        <v>15</v>
      </c>
      <c r="C13" s="14">
        <v>485736</v>
      </c>
      <c r="D13" s="14">
        <v>496736</v>
      </c>
      <c r="E13" s="14">
        <v>339923</v>
      </c>
    </row>
    <row r="14" spans="2:5" ht="12.75">
      <c r="B14" s="13" t="s">
        <v>16</v>
      </c>
      <c r="C14" s="14">
        <v>736000</v>
      </c>
      <c r="D14" s="14">
        <v>736000</v>
      </c>
      <c r="E14" s="14">
        <v>551997</v>
      </c>
    </row>
    <row r="15" spans="2:5" ht="12.75">
      <c r="B15" s="13" t="s">
        <v>17</v>
      </c>
      <c r="C15" s="14">
        <v>8263501</v>
      </c>
      <c r="D15" s="14">
        <v>8599439</v>
      </c>
      <c r="E15" s="14">
        <v>4864506</v>
      </c>
    </row>
    <row r="16" spans="2:5" ht="12.75">
      <c r="B16" s="15" t="s">
        <v>18</v>
      </c>
      <c r="C16" s="16">
        <f>C5-C6</f>
        <v>744730</v>
      </c>
      <c r="D16" s="16">
        <f>D5-D6</f>
        <v>563300</v>
      </c>
      <c r="E16" s="17">
        <f>E5-E6</f>
        <v>1763445</v>
      </c>
    </row>
    <row r="17" spans="2:5" ht="12.75">
      <c r="B17" s="7" t="s">
        <v>19</v>
      </c>
      <c r="C17" s="8">
        <v>9906953</v>
      </c>
      <c r="D17" s="8">
        <v>9906953</v>
      </c>
      <c r="E17" s="9">
        <v>2407267</v>
      </c>
    </row>
    <row r="18" spans="2:5" ht="12.75">
      <c r="B18" s="10" t="s">
        <v>20</v>
      </c>
      <c r="C18" s="11">
        <v>11016388</v>
      </c>
      <c r="D18" s="11">
        <f>D20+D21+D22+D23+D24+D25+D26+D27</f>
        <v>11354812</v>
      </c>
      <c r="E18" s="12">
        <f>E20+E21+E22+E23+E24+E25+E26+E27</f>
        <v>2697163</v>
      </c>
    </row>
    <row r="19" spans="2:5" ht="12.75">
      <c r="B19" s="13" t="s">
        <v>21</v>
      </c>
      <c r="C19" s="14"/>
      <c r="D19" s="14"/>
      <c r="E19" s="14"/>
    </row>
    <row r="20" spans="2:5" ht="12.75">
      <c r="B20" s="13" t="s">
        <v>22</v>
      </c>
      <c r="C20" s="14">
        <v>10866060</v>
      </c>
      <c r="D20" s="14">
        <v>11218734</v>
      </c>
      <c r="E20" s="14">
        <v>2654619</v>
      </c>
    </row>
    <row r="21" spans="2:5" ht="12.75">
      <c r="B21" s="13" t="s">
        <v>11</v>
      </c>
      <c r="C21" s="14">
        <v>20328</v>
      </c>
      <c r="D21" s="14">
        <v>13438</v>
      </c>
      <c r="E21" s="14">
        <v>9431</v>
      </c>
    </row>
    <row r="22" spans="2:5" ht="12.75">
      <c r="B22" s="13" t="s">
        <v>12</v>
      </c>
      <c r="C22" s="18">
        <v>0</v>
      </c>
      <c r="D22" s="14">
        <v>640</v>
      </c>
      <c r="E22" s="14">
        <v>640</v>
      </c>
    </row>
    <row r="23" spans="2:5" ht="12.75">
      <c r="B23" s="13" t="s">
        <v>13</v>
      </c>
      <c r="C23" s="18">
        <v>0</v>
      </c>
      <c r="D23" s="18">
        <v>0</v>
      </c>
      <c r="E23" s="14">
        <v>0</v>
      </c>
    </row>
    <row r="24" spans="2:5" ht="12.75">
      <c r="B24" s="13" t="s">
        <v>14</v>
      </c>
      <c r="C24" s="14">
        <v>130000</v>
      </c>
      <c r="D24" s="14">
        <v>122000</v>
      </c>
      <c r="E24" s="14">
        <v>32473</v>
      </c>
    </row>
    <row r="25" spans="2:5" ht="12.75">
      <c r="B25" s="13" t="s">
        <v>15</v>
      </c>
      <c r="C25" s="14">
        <v>0</v>
      </c>
      <c r="D25" s="14">
        <v>0</v>
      </c>
      <c r="E25" s="14">
        <v>0</v>
      </c>
    </row>
    <row r="26" spans="2:5" ht="12.75">
      <c r="B26" s="13" t="s">
        <v>16</v>
      </c>
      <c r="C26" s="18">
        <v>0</v>
      </c>
      <c r="D26" s="14">
        <v>0</v>
      </c>
      <c r="E26" s="14">
        <v>0</v>
      </c>
    </row>
    <row r="27" spans="2:5" ht="12.75">
      <c r="B27" s="13" t="s">
        <v>17</v>
      </c>
      <c r="C27" s="14">
        <v>0</v>
      </c>
      <c r="D27" s="14">
        <v>0</v>
      </c>
      <c r="E27" s="14">
        <v>0</v>
      </c>
    </row>
    <row r="28" spans="2:5" ht="12.75">
      <c r="B28" s="15" t="s">
        <v>23</v>
      </c>
      <c r="C28" s="16">
        <f>C17-C18</f>
        <v>-1109435</v>
      </c>
      <c r="D28" s="16">
        <f>D17-D18</f>
        <v>-1447859</v>
      </c>
      <c r="E28" s="17">
        <f>E17-E18</f>
        <v>-289896</v>
      </c>
    </row>
    <row r="29" spans="2:5" ht="12.75">
      <c r="B29" s="7" t="s">
        <v>24</v>
      </c>
      <c r="C29" s="8">
        <v>580573</v>
      </c>
      <c r="D29" s="8">
        <f>D30+D31</f>
        <v>1100427</v>
      </c>
      <c r="E29" s="19">
        <f>E30+E31</f>
        <v>43763</v>
      </c>
    </row>
    <row r="30" spans="2:5" ht="12.75">
      <c r="B30" s="13" t="s">
        <v>25</v>
      </c>
      <c r="C30" s="14">
        <v>553000</v>
      </c>
      <c r="D30" s="14">
        <v>1072854</v>
      </c>
      <c r="E30" s="14">
        <v>16190</v>
      </c>
    </row>
    <row r="31" spans="2:5" ht="12.75">
      <c r="B31" s="13" t="s">
        <v>26</v>
      </c>
      <c r="C31" s="14">
        <v>27573</v>
      </c>
      <c r="D31" s="14">
        <v>27573</v>
      </c>
      <c r="E31" s="14">
        <v>27573</v>
      </c>
    </row>
    <row r="32" spans="2:5" ht="12.75" hidden="1">
      <c r="B32" s="13" t="s">
        <v>27</v>
      </c>
      <c r="C32" s="14">
        <v>0</v>
      </c>
      <c r="D32" s="14">
        <v>0</v>
      </c>
      <c r="E32" s="14">
        <v>0</v>
      </c>
    </row>
    <row r="33" spans="2:5" ht="12.75" hidden="1">
      <c r="B33" s="13" t="s">
        <v>28</v>
      </c>
      <c r="C33" s="14">
        <v>0</v>
      </c>
      <c r="D33" s="14">
        <v>0</v>
      </c>
      <c r="E33" s="14">
        <v>0</v>
      </c>
    </row>
    <row r="34" spans="2:5" ht="12.75">
      <c r="B34" s="10" t="s">
        <v>29</v>
      </c>
      <c r="C34" s="11">
        <v>215868</v>
      </c>
      <c r="D34" s="11">
        <v>215868</v>
      </c>
      <c r="E34" s="11">
        <v>148433</v>
      </c>
    </row>
    <row r="35" spans="2:5" ht="12.75">
      <c r="B35" s="15" t="s">
        <v>30</v>
      </c>
      <c r="C35" s="16">
        <f>C29-C34</f>
        <v>364705</v>
      </c>
      <c r="D35" s="16">
        <f>D29-D34</f>
        <v>884559</v>
      </c>
      <c r="E35" s="17">
        <f>E29-E34</f>
        <v>-104670</v>
      </c>
    </row>
    <row r="36" spans="2:5" ht="14.25" customHeight="1">
      <c r="B36" s="13" t="s">
        <v>31</v>
      </c>
      <c r="C36" s="14">
        <f>C16+C28</f>
        <v>-364705</v>
      </c>
      <c r="D36" s="14">
        <f>D16+D28</f>
        <v>-884559</v>
      </c>
      <c r="E36" s="14">
        <f>E16+E28</f>
        <v>1473549</v>
      </c>
    </row>
    <row r="37" spans="2:5" ht="12.75">
      <c r="B37" s="3" t="s">
        <v>32</v>
      </c>
      <c r="C37" s="20">
        <f>C16+C28+C35</f>
        <v>0</v>
      </c>
      <c r="D37" s="20">
        <f>D16+D28+D35</f>
        <v>0</v>
      </c>
      <c r="E37" s="21">
        <f>E16+E28+E35</f>
        <v>1368879</v>
      </c>
    </row>
  </sheetData>
  <sheetProtection selectLockedCells="1" selectUnlockedCells="1"/>
  <mergeCells count="2">
    <mergeCell ref="B3:B4"/>
    <mergeCell ref="C3:D3"/>
  </mergeCells>
  <printOptions/>
  <pageMargins left="0.7875" right="0.7875" top="1.0527777777777778" bottom="0.7875" header="0.7875" footer="0.5118055555555555"/>
  <pageSetup horizontalDpi="300" verticalDpi="300" orientation="portrait" paperSize="9"/>
  <headerFooter alignWithMargins="0">
    <oddHeader>&amp;C&amp;"Times New Roman,Normálne"&amp;12Programové rozpočtové hospodárenie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56"/>
  <sheetViews>
    <sheetView workbookViewId="0" topLeftCell="B1">
      <selection activeCell="B1" sqref="B1"/>
    </sheetView>
  </sheetViews>
  <sheetFormatPr defaultColWidth="9.140625" defaultRowHeight="12.75"/>
  <cols>
    <col min="1" max="1" width="1.421875" style="1" customWidth="1"/>
    <col min="2" max="2" width="43.28125" style="1" customWidth="1"/>
    <col min="3" max="4" width="10.7109375" style="1" customWidth="1"/>
    <col min="5" max="5" width="11.57421875" style="1" customWidth="1"/>
    <col min="6" max="6" width="6.7109375" style="1" customWidth="1"/>
    <col min="7" max="16384" width="11.57421875" style="1" customWidth="1"/>
  </cols>
  <sheetData>
    <row r="2" ht="12.75">
      <c r="E2" s="2" t="s">
        <v>0</v>
      </c>
    </row>
    <row r="3" spans="2:7" ht="12.75">
      <c r="B3" s="75" t="s">
        <v>33</v>
      </c>
      <c r="C3" s="76" t="s">
        <v>2</v>
      </c>
      <c r="D3" s="76"/>
      <c r="E3" s="22" t="s">
        <v>3</v>
      </c>
      <c r="F3" s="23" t="s">
        <v>34</v>
      </c>
      <c r="G3" s="24"/>
    </row>
    <row r="4" spans="2:7" ht="12.75">
      <c r="B4" s="75"/>
      <c r="C4" s="4" t="s">
        <v>4</v>
      </c>
      <c r="D4" s="4" t="s">
        <v>5</v>
      </c>
      <c r="E4" s="25" t="s">
        <v>6</v>
      </c>
      <c r="F4" s="26" t="s">
        <v>35</v>
      </c>
      <c r="G4" s="24"/>
    </row>
    <row r="5" spans="2:6" ht="15">
      <c r="B5" s="27" t="s">
        <v>36</v>
      </c>
      <c r="C5" s="8">
        <v>10052936</v>
      </c>
      <c r="D5" s="8">
        <v>10052936</v>
      </c>
      <c r="E5" s="9">
        <f>E6+E7+E8</f>
        <v>6427663</v>
      </c>
      <c r="F5" s="8">
        <f aca="true" t="shared" si="0" ref="F5:F11">E5/D5*100</f>
        <v>63.93816691959443</v>
      </c>
    </row>
    <row r="6" spans="2:6" ht="12.75">
      <c r="B6" s="28" t="s">
        <v>37</v>
      </c>
      <c r="C6" s="29">
        <v>8498911</v>
      </c>
      <c r="D6" s="29">
        <v>8498911</v>
      </c>
      <c r="E6" s="29">
        <v>5277272</v>
      </c>
      <c r="F6" s="29">
        <f t="shared" si="0"/>
        <v>62.093508215346645</v>
      </c>
    </row>
    <row r="7" spans="2:6" ht="12.75">
      <c r="B7" s="28" t="s">
        <v>38</v>
      </c>
      <c r="C7" s="29">
        <v>890000</v>
      </c>
      <c r="D7" s="29">
        <v>890000</v>
      </c>
      <c r="E7" s="29">
        <v>644054</v>
      </c>
      <c r="F7" s="29">
        <f t="shared" si="0"/>
        <v>72.36561797752809</v>
      </c>
    </row>
    <row r="8" spans="2:6" ht="12.75">
      <c r="B8" s="28" t="s">
        <v>39</v>
      </c>
      <c r="C8" s="29">
        <f>C9+C10</f>
        <v>664025</v>
      </c>
      <c r="D8" s="29">
        <f>D9+D10</f>
        <v>664025</v>
      </c>
      <c r="E8" s="29">
        <f>E9+E10</f>
        <v>506337</v>
      </c>
      <c r="F8" s="29">
        <f t="shared" si="0"/>
        <v>76.25270132901622</v>
      </c>
    </row>
    <row r="9" spans="2:6" ht="12.75">
      <c r="B9" s="30" t="s">
        <v>40</v>
      </c>
      <c r="C9" s="31">
        <v>74025</v>
      </c>
      <c r="D9" s="31">
        <v>74025</v>
      </c>
      <c r="E9" s="31">
        <v>64023</v>
      </c>
      <c r="F9" s="31">
        <f t="shared" si="0"/>
        <v>86.48834853090173</v>
      </c>
    </row>
    <row r="10" spans="2:6" ht="12.75">
      <c r="B10" s="32" t="s">
        <v>41</v>
      </c>
      <c r="C10" s="31">
        <v>590000</v>
      </c>
      <c r="D10" s="33">
        <v>590000</v>
      </c>
      <c r="E10" s="31">
        <v>442314</v>
      </c>
      <c r="F10" s="31">
        <f t="shared" si="0"/>
        <v>74.96847457627118</v>
      </c>
    </row>
    <row r="11" spans="2:6" ht="15">
      <c r="B11" s="27" t="s">
        <v>42</v>
      </c>
      <c r="C11" s="8">
        <f>C12+C14+C18+C25+C28+C29</f>
        <v>764000</v>
      </c>
      <c r="D11" s="8">
        <f>D12+D14+D18+D25+D28+D29</f>
        <v>834836</v>
      </c>
      <c r="E11" s="9">
        <f>E14+E18+E25+E28+E29</f>
        <v>680179</v>
      </c>
      <c r="F11" s="8">
        <f t="shared" si="0"/>
        <v>81.47456506427609</v>
      </c>
    </row>
    <row r="12" spans="2:6" ht="12.75" hidden="1">
      <c r="B12" s="34" t="s">
        <v>43</v>
      </c>
      <c r="C12" s="35">
        <v>0</v>
      </c>
      <c r="D12" s="29">
        <v>0</v>
      </c>
      <c r="E12" s="29">
        <v>0</v>
      </c>
      <c r="F12" s="29">
        <v>0</v>
      </c>
    </row>
    <row r="13" spans="2:6" ht="12.75" hidden="1">
      <c r="B13" s="30" t="s">
        <v>44</v>
      </c>
      <c r="C13" s="36">
        <v>0</v>
      </c>
      <c r="D13" s="31">
        <v>0</v>
      </c>
      <c r="E13" s="31">
        <v>0</v>
      </c>
      <c r="F13" s="31">
        <v>0</v>
      </c>
    </row>
    <row r="14" spans="2:6" ht="12.75">
      <c r="B14" s="28" t="s">
        <v>45</v>
      </c>
      <c r="C14" s="29">
        <f>C15+C16</f>
        <v>58000</v>
      </c>
      <c r="D14" s="29">
        <f>D15+D16</f>
        <v>58000</v>
      </c>
      <c r="E14" s="29">
        <f>E15+E16+E17</f>
        <v>48736</v>
      </c>
      <c r="F14" s="29">
        <f>E14/D14*100</f>
        <v>84.02758620689656</v>
      </c>
    </row>
    <row r="15" spans="2:6" ht="12.75">
      <c r="B15" s="32" t="s">
        <v>46</v>
      </c>
      <c r="C15" s="31">
        <v>58000</v>
      </c>
      <c r="D15" s="31">
        <v>58000</v>
      </c>
      <c r="E15" s="31">
        <v>48208</v>
      </c>
      <c r="F15" s="31">
        <f>E15/D15*100</f>
        <v>83.11724137931034</v>
      </c>
    </row>
    <row r="16" spans="2:6" ht="12.75">
      <c r="B16" s="32" t="s">
        <v>47</v>
      </c>
      <c r="C16" s="31">
        <v>0</v>
      </c>
      <c r="D16" s="31">
        <v>0</v>
      </c>
      <c r="E16" s="31">
        <v>528</v>
      </c>
      <c r="F16" s="31">
        <v>0</v>
      </c>
    </row>
    <row r="17" spans="2:6" ht="12.75" hidden="1">
      <c r="B17" s="32" t="s">
        <v>48</v>
      </c>
      <c r="C17" s="31">
        <v>63083</v>
      </c>
      <c r="D17" s="31">
        <v>63083</v>
      </c>
      <c r="E17" s="31">
        <v>0</v>
      </c>
      <c r="F17" s="31">
        <f aca="true" t="shared" si="1" ref="F17:F23">E17/D17*100</f>
        <v>0</v>
      </c>
    </row>
    <row r="18" spans="2:6" ht="12.75">
      <c r="B18" s="28" t="s">
        <v>49</v>
      </c>
      <c r="C18" s="29">
        <f>C19+C20+C21</f>
        <v>576000</v>
      </c>
      <c r="D18" s="29">
        <f>D19+D20+D21</f>
        <v>585266</v>
      </c>
      <c r="E18" s="29">
        <f>E19+E20+E21</f>
        <v>474952</v>
      </c>
      <c r="F18" s="29">
        <f t="shared" si="1"/>
        <v>81.15147642268644</v>
      </c>
    </row>
    <row r="19" spans="2:6" ht="12.75">
      <c r="B19" s="30" t="s">
        <v>50</v>
      </c>
      <c r="C19" s="31">
        <v>250000</v>
      </c>
      <c r="D19" s="31">
        <v>250000</v>
      </c>
      <c r="E19" s="31">
        <v>216670</v>
      </c>
      <c r="F19" s="31">
        <f t="shared" si="1"/>
        <v>86.668</v>
      </c>
    </row>
    <row r="20" spans="2:6" ht="12.75">
      <c r="B20" s="32" t="s">
        <v>51</v>
      </c>
      <c r="C20" s="36">
        <v>10000</v>
      </c>
      <c r="D20" s="31">
        <v>10000</v>
      </c>
      <c r="E20" s="31">
        <v>9674</v>
      </c>
      <c r="F20" s="31">
        <f t="shared" si="1"/>
        <v>96.74000000000001</v>
      </c>
    </row>
    <row r="21" spans="2:6" ht="12.75">
      <c r="B21" s="32" t="s">
        <v>52</v>
      </c>
      <c r="C21" s="31">
        <f>C22+C23+C24</f>
        <v>316000</v>
      </c>
      <c r="D21" s="31">
        <f>D22+D23+D24</f>
        <v>325266</v>
      </c>
      <c r="E21" s="31">
        <f>E22+E23+E24</f>
        <v>248608</v>
      </c>
      <c r="F21" s="31">
        <f t="shared" si="1"/>
        <v>76.43221240461654</v>
      </c>
    </row>
    <row r="22" spans="2:6" ht="12.75">
      <c r="B22" s="32" t="s">
        <v>53</v>
      </c>
      <c r="C22" s="31">
        <v>280000</v>
      </c>
      <c r="D22" s="31">
        <v>289266</v>
      </c>
      <c r="E22" s="31">
        <v>218792</v>
      </c>
      <c r="F22" s="31">
        <f t="shared" si="1"/>
        <v>75.63695698768608</v>
      </c>
    </row>
    <row r="23" spans="2:6" ht="12.75">
      <c r="B23" s="32" t="s">
        <v>54</v>
      </c>
      <c r="C23" s="31">
        <v>36000</v>
      </c>
      <c r="D23" s="31">
        <v>36000</v>
      </c>
      <c r="E23" s="31">
        <v>23388</v>
      </c>
      <c r="F23" s="31">
        <f t="shared" si="1"/>
        <v>64.96666666666667</v>
      </c>
    </row>
    <row r="24" spans="2:6" ht="12.75">
      <c r="B24" s="32" t="s">
        <v>55</v>
      </c>
      <c r="C24" s="36">
        <v>0</v>
      </c>
      <c r="D24" s="31">
        <v>0</v>
      </c>
      <c r="E24" s="36">
        <v>6428</v>
      </c>
      <c r="F24" s="31">
        <v>0</v>
      </c>
    </row>
    <row r="25" spans="2:6" ht="12.75">
      <c r="B25" s="28" t="s">
        <v>56</v>
      </c>
      <c r="C25" s="29">
        <f>C26+C27</f>
        <v>80000</v>
      </c>
      <c r="D25" s="29">
        <f>D26+D27</f>
        <v>80000</v>
      </c>
      <c r="E25" s="29">
        <f>E26+E27</f>
        <v>3190</v>
      </c>
      <c r="F25" s="29">
        <f>E25/D25*100</f>
        <v>3.9875000000000003</v>
      </c>
    </row>
    <row r="26" spans="2:6" ht="12.75">
      <c r="B26" s="30" t="s">
        <v>57</v>
      </c>
      <c r="C26" s="31">
        <v>80000</v>
      </c>
      <c r="D26" s="31">
        <v>80000</v>
      </c>
      <c r="E26" s="31">
        <v>3190</v>
      </c>
      <c r="F26" s="31">
        <f>E26/D26*100</f>
        <v>3.9875000000000003</v>
      </c>
    </row>
    <row r="27" spans="2:6" ht="12.75">
      <c r="B27" s="32" t="s">
        <v>58</v>
      </c>
      <c r="C27" s="1">
        <v>0</v>
      </c>
      <c r="D27" s="31">
        <v>0</v>
      </c>
      <c r="E27" s="1">
        <v>0</v>
      </c>
      <c r="F27" s="31">
        <v>0</v>
      </c>
    </row>
    <row r="28" spans="2:6" ht="12.75">
      <c r="B28" s="28" t="s">
        <v>59</v>
      </c>
      <c r="C28" s="29">
        <v>0</v>
      </c>
      <c r="D28" s="29">
        <v>500</v>
      </c>
      <c r="E28" s="29">
        <v>2811</v>
      </c>
      <c r="F28" s="29">
        <f>E28/D28*100</f>
        <v>562.2</v>
      </c>
    </row>
    <row r="29" spans="2:6" ht="12.75">
      <c r="B29" s="28" t="s">
        <v>60</v>
      </c>
      <c r="C29" s="29">
        <f>C30+C31</f>
        <v>50000</v>
      </c>
      <c r="D29" s="29">
        <f>D30+D31</f>
        <v>111070</v>
      </c>
      <c r="E29" s="29">
        <f>E30+E31</f>
        <v>150490</v>
      </c>
      <c r="F29" s="29">
        <f>E29/D29*100</f>
        <v>135.49113171873591</v>
      </c>
    </row>
    <row r="30" spans="2:6" ht="12.75">
      <c r="B30" s="30" t="s">
        <v>61</v>
      </c>
      <c r="C30" s="31">
        <v>0</v>
      </c>
      <c r="D30" s="31">
        <v>61070</v>
      </c>
      <c r="E30" s="31">
        <v>79140</v>
      </c>
      <c r="F30" s="31">
        <v>130</v>
      </c>
    </row>
    <row r="31" spans="2:6" ht="12.75">
      <c r="B31" s="32" t="s">
        <v>62</v>
      </c>
      <c r="C31" s="31">
        <v>50000</v>
      </c>
      <c r="D31" s="31">
        <v>50000</v>
      </c>
      <c r="E31" s="31">
        <v>71350</v>
      </c>
      <c r="F31" s="31">
        <f>E31/D31*100</f>
        <v>142.70000000000002</v>
      </c>
    </row>
    <row r="32" spans="2:6" ht="15">
      <c r="B32" s="27" t="s">
        <v>63</v>
      </c>
      <c r="C32" s="37">
        <f>C33+C34+C37+C38</f>
        <v>580573</v>
      </c>
      <c r="D32" s="8">
        <f>D33+D34+D37+D38</f>
        <v>1100427</v>
      </c>
      <c r="E32" s="9">
        <f>E33+E34+E37+E38</f>
        <v>43763</v>
      </c>
      <c r="F32" s="8">
        <f>E32/D32*100</f>
        <v>3.9769107809968314</v>
      </c>
    </row>
    <row r="33" spans="2:6" ht="12.75">
      <c r="B33" s="30" t="s">
        <v>64</v>
      </c>
      <c r="C33" s="31">
        <v>27573</v>
      </c>
      <c r="D33" s="31">
        <v>27573</v>
      </c>
      <c r="E33" s="31">
        <v>27573</v>
      </c>
      <c r="F33" s="31">
        <f>E33/D33*100</f>
        <v>100</v>
      </c>
    </row>
    <row r="34" spans="2:6" ht="12.75">
      <c r="B34" s="32" t="s">
        <v>65</v>
      </c>
      <c r="C34" s="36">
        <v>553000</v>
      </c>
      <c r="D34" s="31">
        <f>D35+D36</f>
        <v>1072854</v>
      </c>
      <c r="E34" s="31">
        <v>16190</v>
      </c>
      <c r="F34" s="31">
        <f>E34/D34*100</f>
        <v>1.5090590145537044</v>
      </c>
    </row>
    <row r="35" spans="2:6" ht="12.75">
      <c r="B35" s="32" t="s">
        <v>66</v>
      </c>
      <c r="C35" s="36">
        <v>253000</v>
      </c>
      <c r="D35" s="31">
        <v>253000</v>
      </c>
      <c r="E35" s="31">
        <v>0</v>
      </c>
      <c r="F35" s="31">
        <v>0</v>
      </c>
    </row>
    <row r="36" spans="2:6" ht="12.75">
      <c r="B36" s="32" t="s">
        <v>67</v>
      </c>
      <c r="C36" s="36">
        <v>300000</v>
      </c>
      <c r="D36" s="31">
        <v>819854</v>
      </c>
      <c r="E36" s="31">
        <v>16190</v>
      </c>
      <c r="F36" s="31">
        <f>E36/D36*100</f>
        <v>1.9747418442795914</v>
      </c>
    </row>
    <row r="37" spans="2:6" ht="12.75" hidden="1">
      <c r="B37" s="32" t="s">
        <v>68</v>
      </c>
      <c r="C37" s="36">
        <v>0</v>
      </c>
      <c r="D37" s="31">
        <v>0</v>
      </c>
      <c r="E37" s="38">
        <v>0</v>
      </c>
      <c r="F37" s="31">
        <v>0</v>
      </c>
    </row>
    <row r="38" spans="2:6" ht="12.75" hidden="1">
      <c r="B38" s="32" t="s">
        <v>69</v>
      </c>
      <c r="C38" s="36">
        <v>0</v>
      </c>
      <c r="D38" s="31">
        <v>0</v>
      </c>
      <c r="E38" s="31">
        <v>0</v>
      </c>
      <c r="F38" s="31">
        <v>0</v>
      </c>
    </row>
    <row r="39" spans="2:6" ht="15">
      <c r="B39" s="27" t="s">
        <v>70</v>
      </c>
      <c r="C39" s="8">
        <f>C40+C41+C42+C43+C44+C45</f>
        <v>14404244</v>
      </c>
      <c r="D39" s="8">
        <f>D40+D41+D42+D43+D44+D45</f>
        <v>14785065</v>
      </c>
      <c r="E39" s="8">
        <f>E40+E41+E42+E43+E44+E45</f>
        <v>5944141</v>
      </c>
      <c r="F39" s="8">
        <f aca="true" t="shared" si="2" ref="F39:F47">E39/D39*100</f>
        <v>40.203685272942664</v>
      </c>
    </row>
    <row r="40" spans="2:6" ht="12.75">
      <c r="B40" s="32" t="s">
        <v>71</v>
      </c>
      <c r="C40" s="31">
        <v>0</v>
      </c>
      <c r="D40" s="31">
        <v>5685</v>
      </c>
      <c r="E40" s="31">
        <v>5885</v>
      </c>
      <c r="F40" s="31">
        <f t="shared" si="2"/>
        <v>103.51802990325419</v>
      </c>
    </row>
    <row r="41" spans="2:6" ht="12.75">
      <c r="B41" s="32" t="s">
        <v>72</v>
      </c>
      <c r="C41" s="31">
        <v>45000</v>
      </c>
      <c r="D41" s="31">
        <v>82400</v>
      </c>
      <c r="E41" s="31">
        <v>63426</v>
      </c>
      <c r="F41" s="31">
        <f t="shared" si="2"/>
        <v>76.97330097087378</v>
      </c>
    </row>
    <row r="42" spans="2:6" ht="12.75">
      <c r="B42" s="32" t="s">
        <v>73</v>
      </c>
      <c r="C42" s="31">
        <v>3947000</v>
      </c>
      <c r="D42" s="31">
        <v>4236272</v>
      </c>
      <c r="E42" s="31">
        <v>3099587</v>
      </c>
      <c r="F42" s="31">
        <f t="shared" si="2"/>
        <v>73.16779942364418</v>
      </c>
    </row>
    <row r="43" spans="2:6" ht="12.75">
      <c r="B43" s="32" t="s">
        <v>74</v>
      </c>
      <c r="C43" s="31">
        <v>112000</v>
      </c>
      <c r="D43" s="31">
        <v>148841</v>
      </c>
      <c r="E43" s="31">
        <v>115696</v>
      </c>
      <c r="F43" s="31">
        <f t="shared" si="2"/>
        <v>77.73127028171001</v>
      </c>
    </row>
    <row r="44" spans="2:6" ht="12.75">
      <c r="B44" s="32" t="s">
        <v>75</v>
      </c>
      <c r="C44" s="31">
        <v>13000</v>
      </c>
      <c r="D44" s="31">
        <v>13703</v>
      </c>
      <c r="E44" s="31">
        <v>10278</v>
      </c>
      <c r="F44" s="31">
        <f t="shared" si="2"/>
        <v>75.00547325403197</v>
      </c>
    </row>
    <row r="45" spans="2:6" ht="12.75">
      <c r="B45" s="32" t="s">
        <v>76</v>
      </c>
      <c r="C45" s="31">
        <v>10287244</v>
      </c>
      <c r="D45" s="31">
        <f>D46+D47+D49</f>
        <v>10298164</v>
      </c>
      <c r="E45" s="31">
        <f>E46+E47+E49</f>
        <v>2649269</v>
      </c>
      <c r="F45" s="31">
        <f t="shared" si="2"/>
        <v>25.725643910895187</v>
      </c>
    </row>
    <row r="46" spans="2:6" ht="12.75">
      <c r="B46" s="30" t="s">
        <v>77</v>
      </c>
      <c r="C46" s="31">
        <v>66292</v>
      </c>
      <c r="D46" s="31">
        <v>77212</v>
      </c>
      <c r="E46" s="31">
        <v>41273</v>
      </c>
      <c r="F46" s="31">
        <f t="shared" si="2"/>
        <v>53.45412630161115</v>
      </c>
    </row>
    <row r="47" spans="2:6" ht="12.75">
      <c r="B47" s="32" t="s">
        <v>78</v>
      </c>
      <c r="C47" s="31">
        <v>14000</v>
      </c>
      <c r="D47" s="31">
        <v>14000</v>
      </c>
      <c r="E47" s="36">
        <v>6448</v>
      </c>
      <c r="F47" s="31">
        <f t="shared" si="2"/>
        <v>46.05714285714286</v>
      </c>
    </row>
    <row r="48" spans="2:6" ht="12.75" hidden="1">
      <c r="B48" s="32" t="s">
        <v>79</v>
      </c>
      <c r="C48" s="31">
        <v>0</v>
      </c>
      <c r="D48" s="31">
        <v>0</v>
      </c>
      <c r="E48" s="36">
        <v>0</v>
      </c>
      <c r="F48" s="31"/>
    </row>
    <row r="49" spans="2:6" ht="12.75">
      <c r="B49" s="32" t="s">
        <v>80</v>
      </c>
      <c r="C49" s="36">
        <v>10206952</v>
      </c>
      <c r="D49" s="31">
        <v>10206952</v>
      </c>
      <c r="E49" s="39">
        <v>2601548</v>
      </c>
      <c r="F49" s="31">
        <f>E49/D49*100</f>
        <v>25.488000727347398</v>
      </c>
    </row>
    <row r="50" spans="2:6" ht="12.75" hidden="1">
      <c r="B50" s="32"/>
      <c r="C50" s="36"/>
      <c r="D50" s="31"/>
      <c r="E50" s="36"/>
      <c r="F50" s="31"/>
    </row>
    <row r="51" spans="2:6" ht="12.75" hidden="1">
      <c r="B51" s="32" t="s">
        <v>81</v>
      </c>
      <c r="C51" s="36">
        <v>0</v>
      </c>
      <c r="D51" s="31">
        <v>0</v>
      </c>
      <c r="E51" s="36">
        <v>0</v>
      </c>
      <c r="F51" s="31">
        <v>0</v>
      </c>
    </row>
    <row r="52" spans="2:6" ht="12.75" hidden="1">
      <c r="B52" s="32"/>
      <c r="C52" s="36"/>
      <c r="D52" s="31"/>
      <c r="E52" s="36"/>
      <c r="F52" s="31"/>
    </row>
    <row r="53" spans="2:6" ht="12.75" hidden="1">
      <c r="B53" s="32" t="s">
        <v>82</v>
      </c>
      <c r="C53" s="36">
        <v>0</v>
      </c>
      <c r="D53" s="31">
        <v>0</v>
      </c>
      <c r="E53" s="31">
        <v>0</v>
      </c>
      <c r="F53" s="31">
        <v>0</v>
      </c>
    </row>
    <row r="54" spans="2:6" ht="12.75" hidden="1">
      <c r="B54" s="32" t="s">
        <v>83</v>
      </c>
      <c r="C54" s="36">
        <v>0</v>
      </c>
      <c r="D54" s="31">
        <v>0</v>
      </c>
      <c r="E54" s="31">
        <v>0</v>
      </c>
      <c r="F54" s="31">
        <v>0</v>
      </c>
    </row>
    <row r="55" spans="2:6" ht="12.75" hidden="1">
      <c r="B55" s="32" t="s">
        <v>84</v>
      </c>
      <c r="C55" s="36">
        <v>0</v>
      </c>
      <c r="D55" s="31">
        <v>0</v>
      </c>
      <c r="E55" s="31">
        <v>0</v>
      </c>
      <c r="F55" s="31">
        <v>0</v>
      </c>
    </row>
    <row r="56" spans="2:6" ht="12.75">
      <c r="B56" s="3" t="s">
        <v>85</v>
      </c>
      <c r="C56" s="40">
        <f>C5+C11+C32+C39</f>
        <v>25801753</v>
      </c>
      <c r="D56" s="40">
        <f>D5+D11+D32+D39</f>
        <v>26773264</v>
      </c>
      <c r="E56" s="41">
        <f>E5+E11+E32+E39</f>
        <v>13095746</v>
      </c>
      <c r="F56" s="40">
        <f>E56/D56*100</f>
        <v>48.91352059278241</v>
      </c>
    </row>
  </sheetData>
  <sheetProtection selectLockedCells="1" selectUnlockedCells="1"/>
  <mergeCells count="2">
    <mergeCell ref="B3:B4"/>
    <mergeCell ref="C3:D3"/>
  </mergeCells>
  <printOptions/>
  <pageMargins left="0.7875" right="0.7875" top="1.0527777777777778" bottom="0.7875" header="0.7875" footer="0.5118055555555555"/>
  <pageSetup horizontalDpi="300" verticalDpi="300" orientation="portrait" paperSize="9"/>
  <headerFooter alignWithMargins="0">
    <oddHeader>&amp;C&amp;"Times New Roman,Normálne"&amp;12&amp;A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56"/>
  <sheetViews>
    <sheetView workbookViewId="0" topLeftCell="B1">
      <selection activeCell="B1" sqref="B1"/>
    </sheetView>
  </sheetViews>
  <sheetFormatPr defaultColWidth="9.140625" defaultRowHeight="12.75"/>
  <cols>
    <col min="1" max="1" width="0" style="1" hidden="1" customWidth="1"/>
    <col min="2" max="2" width="6.00390625" style="1" customWidth="1"/>
    <col min="3" max="3" width="44.140625" style="1" customWidth="1"/>
    <col min="4" max="4" width="10.7109375" style="1" customWidth="1"/>
    <col min="5" max="5" width="10.421875" style="1" customWidth="1"/>
    <col min="6" max="6" width="10.7109375" style="1" customWidth="1"/>
    <col min="7" max="7" width="4.57421875" style="1" customWidth="1"/>
    <col min="8" max="16384" width="11.57421875" style="1" customWidth="1"/>
  </cols>
  <sheetData>
    <row r="1" ht="12.75">
      <c r="F1" s="2" t="s">
        <v>0</v>
      </c>
    </row>
    <row r="2" spans="2:7" ht="12.75">
      <c r="B2" s="42" t="s">
        <v>86</v>
      </c>
      <c r="C2" s="43" t="s">
        <v>87</v>
      </c>
      <c r="D2" s="77" t="s">
        <v>2</v>
      </c>
      <c r="E2" s="77"/>
      <c r="F2" s="45" t="s">
        <v>88</v>
      </c>
      <c r="G2" s="46" t="s">
        <v>89</v>
      </c>
    </row>
    <row r="3" spans="2:7" ht="12.75">
      <c r="B3" s="47"/>
      <c r="C3" s="48"/>
      <c r="D3" s="44" t="s">
        <v>4</v>
      </c>
      <c r="E3" s="44" t="s">
        <v>5</v>
      </c>
      <c r="F3" s="49" t="s">
        <v>6</v>
      </c>
      <c r="G3" s="50" t="s">
        <v>35</v>
      </c>
    </row>
    <row r="4" spans="2:7" ht="12.75">
      <c r="B4" s="51" t="s">
        <v>90</v>
      </c>
      <c r="C4" s="52" t="s">
        <v>91</v>
      </c>
      <c r="D4" s="53">
        <f>D6+D7+D8+D9+D10+D11</f>
        <v>11233335</v>
      </c>
      <c r="E4" s="53">
        <f>E6+E7+E8+E9+E10+E11</f>
        <v>11692689</v>
      </c>
      <c r="F4" s="54">
        <f>F6+F7+F8+F9+F10+F11</f>
        <v>2825230</v>
      </c>
      <c r="G4" s="53">
        <f>F4/E4*100</f>
        <v>24.16236333661145</v>
      </c>
    </row>
    <row r="5" spans="2:7" ht="12.75">
      <c r="B5" s="52"/>
      <c r="C5" s="52" t="s">
        <v>92</v>
      </c>
      <c r="D5" s="55"/>
      <c r="E5" s="55"/>
      <c r="F5" s="55"/>
      <c r="G5" s="55"/>
    </row>
    <row r="6" spans="2:7" ht="12.75">
      <c r="B6" s="56" t="s">
        <v>93</v>
      </c>
      <c r="C6" s="57" t="s">
        <v>94</v>
      </c>
      <c r="D6" s="58">
        <v>100000</v>
      </c>
      <c r="E6" s="58">
        <v>100000</v>
      </c>
      <c r="F6" s="58">
        <v>4300</v>
      </c>
      <c r="G6" s="58">
        <f aca="true" t="shared" si="0" ref="G6:G11">F6/E6*100</f>
        <v>4.3</v>
      </c>
    </row>
    <row r="7" spans="2:7" ht="12.75">
      <c r="B7" s="59" t="s">
        <v>95</v>
      </c>
      <c r="C7" s="57" t="s">
        <v>96</v>
      </c>
      <c r="D7" s="58">
        <v>4000</v>
      </c>
      <c r="E7" s="58">
        <v>6500</v>
      </c>
      <c r="F7" s="58">
        <v>2356</v>
      </c>
      <c r="G7" s="58">
        <f t="shared" si="0"/>
        <v>36.246153846153845</v>
      </c>
    </row>
    <row r="8" spans="2:7" ht="12.75">
      <c r="B8" s="59" t="s">
        <v>97</v>
      </c>
      <c r="C8" s="57" t="s">
        <v>98</v>
      </c>
      <c r="D8" s="58">
        <v>10794906</v>
      </c>
      <c r="E8" s="58">
        <v>11261260</v>
      </c>
      <c r="F8" s="58">
        <v>2799518</v>
      </c>
      <c r="G8" s="58">
        <f t="shared" si="0"/>
        <v>24.859722624288935</v>
      </c>
    </row>
    <row r="9" spans="2:7" ht="12.75">
      <c r="B9" s="59" t="s">
        <v>99</v>
      </c>
      <c r="C9" s="57" t="s">
        <v>100</v>
      </c>
      <c r="D9" s="58">
        <v>78289</v>
      </c>
      <c r="E9" s="58">
        <v>78289</v>
      </c>
      <c r="F9" s="58">
        <v>3466</v>
      </c>
      <c r="G9" s="58">
        <f t="shared" si="0"/>
        <v>4.427186450203732</v>
      </c>
    </row>
    <row r="10" spans="2:7" ht="12.75">
      <c r="B10" s="59" t="s">
        <v>101</v>
      </c>
      <c r="C10" s="57" t="s">
        <v>102</v>
      </c>
      <c r="D10" s="58">
        <v>207840</v>
      </c>
      <c r="E10" s="58">
        <v>197340</v>
      </c>
      <c r="F10" s="58">
        <v>0</v>
      </c>
      <c r="G10" s="58">
        <f t="shared" si="0"/>
        <v>0</v>
      </c>
    </row>
    <row r="11" spans="2:7" ht="12.75">
      <c r="B11" s="59" t="s">
        <v>103</v>
      </c>
      <c r="C11" s="57" t="s">
        <v>104</v>
      </c>
      <c r="D11" s="58">
        <v>48300</v>
      </c>
      <c r="E11" s="58">
        <v>49300</v>
      </c>
      <c r="F11" s="58">
        <v>15590</v>
      </c>
      <c r="G11" s="58">
        <f t="shared" si="0"/>
        <v>31.622718052738335</v>
      </c>
    </row>
    <row r="12" spans="2:7" ht="12.75">
      <c r="B12" s="60"/>
      <c r="C12" s="57" t="s">
        <v>105</v>
      </c>
      <c r="D12" s="61"/>
      <c r="F12" s="58"/>
      <c r="G12" s="58"/>
    </row>
    <row r="13" spans="2:7" ht="12.75">
      <c r="B13" s="60"/>
      <c r="C13" s="57" t="s">
        <v>106</v>
      </c>
      <c r="D13" s="58">
        <v>22000</v>
      </c>
      <c r="E13" s="58">
        <v>22000</v>
      </c>
      <c r="F13" s="58">
        <v>0</v>
      </c>
      <c r="G13" s="58">
        <f aca="true" t="shared" si="1" ref="G13:G19">F13/E13*100</f>
        <v>0</v>
      </c>
    </row>
    <row r="14" spans="2:7" ht="12.75">
      <c r="B14" s="62" t="s">
        <v>107</v>
      </c>
      <c r="C14" s="52" t="s">
        <v>108</v>
      </c>
      <c r="D14" s="53">
        <f>D15+D16+D18+D19+D20</f>
        <v>2044686</v>
      </c>
      <c r="E14" s="53">
        <f>E15+E16+E18+E19+E20</f>
        <v>2134650</v>
      </c>
      <c r="F14" s="54">
        <f>F15+F16+F18+F19+F20</f>
        <v>1159442</v>
      </c>
      <c r="G14" s="53">
        <f t="shared" si="1"/>
        <v>54.315321012812404</v>
      </c>
    </row>
    <row r="15" spans="2:7" ht="12.75">
      <c r="B15" s="59" t="s">
        <v>109</v>
      </c>
      <c r="C15" s="57" t="s">
        <v>110</v>
      </c>
      <c r="D15" s="58">
        <v>222414</v>
      </c>
      <c r="E15" s="58">
        <v>222414</v>
      </c>
      <c r="F15" s="58">
        <v>73568</v>
      </c>
      <c r="G15" s="58">
        <f t="shared" si="1"/>
        <v>33.0770545019648</v>
      </c>
    </row>
    <row r="16" spans="2:7" ht="12.75">
      <c r="B16" s="59" t="s">
        <v>111</v>
      </c>
      <c r="C16" s="57" t="s">
        <v>112</v>
      </c>
      <c r="D16" s="58">
        <v>1689520</v>
      </c>
      <c r="E16" s="58">
        <v>1734091</v>
      </c>
      <c r="F16" s="58">
        <v>967729</v>
      </c>
      <c r="G16" s="58">
        <f t="shared" si="1"/>
        <v>55.80612551475096</v>
      </c>
    </row>
    <row r="17" spans="2:7" ht="12.75">
      <c r="B17" s="59"/>
      <c r="C17" s="63" t="s">
        <v>113</v>
      </c>
      <c r="D17" s="58">
        <v>356486</v>
      </c>
      <c r="E17" s="58">
        <v>356486</v>
      </c>
      <c r="F17" s="58">
        <v>215803</v>
      </c>
      <c r="G17" s="58">
        <f t="shared" si="1"/>
        <v>60.53617813883294</v>
      </c>
    </row>
    <row r="18" spans="2:7" ht="12.75">
      <c r="B18" s="59" t="s">
        <v>114</v>
      </c>
      <c r="C18" s="57" t="s">
        <v>115</v>
      </c>
      <c r="D18" s="58">
        <v>40000</v>
      </c>
      <c r="E18" s="58">
        <v>41873</v>
      </c>
      <c r="F18" s="58">
        <v>23288</v>
      </c>
      <c r="G18" s="58">
        <f t="shared" si="1"/>
        <v>55.615790604924406</v>
      </c>
    </row>
    <row r="19" spans="2:7" ht="12.75">
      <c r="B19" s="59" t="s">
        <v>116</v>
      </c>
      <c r="C19" s="57" t="s">
        <v>117</v>
      </c>
      <c r="D19" s="58">
        <v>92752</v>
      </c>
      <c r="E19" s="58">
        <v>104132</v>
      </c>
      <c r="F19" s="64">
        <v>62717</v>
      </c>
      <c r="G19" s="58">
        <f t="shared" si="1"/>
        <v>60.22836399953905</v>
      </c>
    </row>
    <row r="20" spans="2:7" ht="12.75">
      <c r="B20" s="59" t="s">
        <v>118</v>
      </c>
      <c r="C20" s="57" t="s">
        <v>119</v>
      </c>
      <c r="D20" s="65">
        <v>0</v>
      </c>
      <c r="E20" s="64">
        <v>32140</v>
      </c>
      <c r="F20" s="58">
        <v>32140</v>
      </c>
      <c r="G20" s="58">
        <v>0</v>
      </c>
    </row>
    <row r="21" spans="2:7" ht="12.75">
      <c r="B21" s="51" t="s">
        <v>120</v>
      </c>
      <c r="C21" s="52" t="s">
        <v>121</v>
      </c>
      <c r="D21" s="53">
        <f>D22</f>
        <v>320000</v>
      </c>
      <c r="E21" s="53">
        <f>E22</f>
        <v>324570</v>
      </c>
      <c r="F21" s="54">
        <f>F22</f>
        <v>185172</v>
      </c>
      <c r="G21" s="53">
        <f aca="true" t="shared" si="2" ref="G21:G34">F21/E21*100</f>
        <v>57.0514835012478</v>
      </c>
    </row>
    <row r="22" spans="2:7" ht="12.75">
      <c r="B22" s="59" t="s">
        <v>122</v>
      </c>
      <c r="C22" s="57" t="s">
        <v>123</v>
      </c>
      <c r="D22" s="58">
        <v>320000</v>
      </c>
      <c r="E22" s="58">
        <v>324570</v>
      </c>
      <c r="F22" s="58">
        <v>185172</v>
      </c>
      <c r="G22" s="58">
        <f t="shared" si="2"/>
        <v>57.0514835012478</v>
      </c>
    </row>
    <row r="23" spans="2:7" ht="12.75">
      <c r="B23" s="62" t="s">
        <v>124</v>
      </c>
      <c r="C23" s="52" t="s">
        <v>125</v>
      </c>
      <c r="D23" s="53">
        <f>D24+D25+D26+D27+D28+D29+D30</f>
        <v>460523</v>
      </c>
      <c r="E23" s="53">
        <f>E24+E25+E26+E27+E28+E29+E30</f>
        <v>460523</v>
      </c>
      <c r="F23" s="54">
        <f>F24+F25+F26+F27+F28+F29+F30</f>
        <v>277996</v>
      </c>
      <c r="G23" s="53">
        <f t="shared" si="2"/>
        <v>60.365280344304196</v>
      </c>
    </row>
    <row r="24" spans="2:7" ht="12.75">
      <c r="B24" s="59" t="s">
        <v>126</v>
      </c>
      <c r="C24" s="57" t="s">
        <v>127</v>
      </c>
      <c r="D24" s="58">
        <v>31000</v>
      </c>
      <c r="E24" s="58">
        <v>31000</v>
      </c>
      <c r="F24" s="58">
        <v>16952</v>
      </c>
      <c r="G24" s="58">
        <f t="shared" si="2"/>
        <v>54.68387096774193</v>
      </c>
    </row>
    <row r="25" spans="2:7" ht="12.75">
      <c r="B25" s="59" t="s">
        <v>128</v>
      </c>
      <c r="C25" s="57" t="s">
        <v>129</v>
      </c>
      <c r="D25" s="58">
        <v>292000</v>
      </c>
      <c r="E25" s="58">
        <v>290650</v>
      </c>
      <c r="F25" s="58">
        <v>152041</v>
      </c>
      <c r="G25" s="58">
        <f t="shared" si="2"/>
        <v>52.31068295200413</v>
      </c>
    </row>
    <row r="26" spans="2:7" ht="12.75">
      <c r="B26" s="59" t="s">
        <v>130</v>
      </c>
      <c r="C26" s="57" t="s">
        <v>131</v>
      </c>
      <c r="D26" s="58">
        <v>14000</v>
      </c>
      <c r="E26" s="58">
        <v>14000</v>
      </c>
      <c r="F26" s="58">
        <v>6338</v>
      </c>
      <c r="G26" s="58">
        <f t="shared" si="2"/>
        <v>45.27142857142857</v>
      </c>
    </row>
    <row r="27" spans="2:7" ht="12.75">
      <c r="B27" s="59" t="s">
        <v>132</v>
      </c>
      <c r="C27" s="57" t="s">
        <v>133</v>
      </c>
      <c r="D27" s="58">
        <v>30000</v>
      </c>
      <c r="E27" s="58">
        <v>30000</v>
      </c>
      <c r="F27" s="58">
        <v>21196</v>
      </c>
      <c r="G27" s="58">
        <f t="shared" si="2"/>
        <v>70.65333333333334</v>
      </c>
    </row>
    <row r="28" spans="2:7" ht="12.75">
      <c r="B28" s="59" t="s">
        <v>134</v>
      </c>
      <c r="C28" s="57" t="s">
        <v>135</v>
      </c>
      <c r="D28" s="58">
        <v>14700</v>
      </c>
      <c r="E28" s="58">
        <v>14700</v>
      </c>
      <c r="F28" s="58">
        <v>14700</v>
      </c>
      <c r="G28" s="58">
        <f t="shared" si="2"/>
        <v>100</v>
      </c>
    </row>
    <row r="29" spans="2:7" ht="12.75">
      <c r="B29" s="59" t="s">
        <v>136</v>
      </c>
      <c r="C29" s="57" t="s">
        <v>137</v>
      </c>
      <c r="D29" s="58">
        <v>1000</v>
      </c>
      <c r="E29" s="58">
        <v>2350</v>
      </c>
      <c r="F29" s="58">
        <v>535</v>
      </c>
      <c r="G29" s="58">
        <f t="shared" si="2"/>
        <v>22.76595744680851</v>
      </c>
    </row>
    <row r="30" spans="2:7" ht="12.75">
      <c r="B30" s="59" t="s">
        <v>138</v>
      </c>
      <c r="C30" s="66" t="s">
        <v>125</v>
      </c>
      <c r="D30" s="58">
        <v>77823</v>
      </c>
      <c r="E30" s="58">
        <v>77823</v>
      </c>
      <c r="F30" s="58">
        <v>66234</v>
      </c>
      <c r="G30" s="58">
        <f t="shared" si="2"/>
        <v>85.10851547742955</v>
      </c>
    </row>
    <row r="31" spans="2:7" ht="12.75">
      <c r="B31" s="62" t="s">
        <v>139</v>
      </c>
      <c r="C31" s="52" t="s">
        <v>140</v>
      </c>
      <c r="D31" s="53">
        <f>D32+D36+D38</f>
        <v>2257972</v>
      </c>
      <c r="E31" s="53">
        <f>E32+E36+E38</f>
        <v>2328657</v>
      </c>
      <c r="F31" s="54">
        <v>1522601</v>
      </c>
      <c r="G31" s="53">
        <f t="shared" si="2"/>
        <v>65.38537019406465</v>
      </c>
    </row>
    <row r="32" spans="2:7" ht="12.75">
      <c r="B32" s="60"/>
      <c r="C32" s="57" t="s">
        <v>141</v>
      </c>
      <c r="D32" s="58">
        <v>1965582</v>
      </c>
      <c r="E32" s="58">
        <v>2036267</v>
      </c>
      <c r="F32" s="58">
        <v>1367324</v>
      </c>
      <c r="G32" s="58">
        <f t="shared" si="2"/>
        <v>67.14856155897041</v>
      </c>
    </row>
    <row r="33" spans="2:7" ht="12.75">
      <c r="B33" s="59" t="s">
        <v>142</v>
      </c>
      <c r="C33" s="57" t="s">
        <v>143</v>
      </c>
      <c r="D33" s="58">
        <v>1960000</v>
      </c>
      <c r="E33" s="67">
        <v>2030685</v>
      </c>
      <c r="F33" s="58">
        <v>1364482</v>
      </c>
      <c r="G33" s="58">
        <f t="shared" si="2"/>
        <v>67.19318850535657</v>
      </c>
    </row>
    <row r="34" spans="2:7" ht="12.75">
      <c r="B34" s="59"/>
      <c r="C34" s="57" t="s">
        <v>144</v>
      </c>
      <c r="D34" s="58">
        <v>641451</v>
      </c>
      <c r="E34" s="58">
        <v>641451</v>
      </c>
      <c r="F34" s="58">
        <v>369886</v>
      </c>
      <c r="G34" s="58">
        <f t="shared" si="2"/>
        <v>57.66395250767401</v>
      </c>
    </row>
    <row r="35" spans="2:7" ht="12.75" hidden="1">
      <c r="B35" s="59"/>
      <c r="C35" s="63" t="s">
        <v>145</v>
      </c>
      <c r="D35" s="58">
        <v>0</v>
      </c>
      <c r="E35" s="58">
        <v>0</v>
      </c>
      <c r="F35" s="58">
        <v>0</v>
      </c>
      <c r="G35" s="58">
        <v>0</v>
      </c>
    </row>
    <row r="36" spans="2:7" ht="12.75">
      <c r="B36" s="59" t="s">
        <v>146</v>
      </c>
      <c r="C36" s="57" t="s">
        <v>147</v>
      </c>
      <c r="D36" s="58">
        <v>292390</v>
      </c>
      <c r="E36" s="58">
        <v>292390</v>
      </c>
      <c r="F36" s="58">
        <v>155277</v>
      </c>
      <c r="G36" s="58">
        <f>F36/E36*100</f>
        <v>53.10612538048497</v>
      </c>
    </row>
    <row r="37" spans="2:7" ht="12.75">
      <c r="B37" s="59"/>
      <c r="C37" s="63" t="s">
        <v>148</v>
      </c>
      <c r="D37" s="58">
        <v>132000</v>
      </c>
      <c r="E37" s="58">
        <v>132000</v>
      </c>
      <c r="F37" s="58">
        <v>95564</v>
      </c>
      <c r="G37" s="58">
        <f>F37/E37*100</f>
        <v>72.39696969696969</v>
      </c>
    </row>
    <row r="38" spans="2:7" ht="12.75" hidden="1">
      <c r="B38" s="59"/>
      <c r="C38" s="57" t="s">
        <v>149</v>
      </c>
      <c r="D38" s="58">
        <v>0</v>
      </c>
      <c r="E38" s="58">
        <v>0</v>
      </c>
      <c r="F38" s="58">
        <v>0</v>
      </c>
      <c r="G38" s="58">
        <v>0</v>
      </c>
    </row>
    <row r="39" spans="2:7" ht="12.75">
      <c r="B39" s="62" t="s">
        <v>150</v>
      </c>
      <c r="C39" s="52" t="s">
        <v>151</v>
      </c>
      <c r="D39" s="53">
        <f>D40+D41+D42+D43+D44</f>
        <v>485736</v>
      </c>
      <c r="E39" s="53">
        <f>E40+E41+E42+E43+E44</f>
        <v>496736</v>
      </c>
      <c r="F39" s="54">
        <f>F40+F41+F43+F42+F44</f>
        <v>339923</v>
      </c>
      <c r="G39" s="53">
        <f aca="true" t="shared" si="3" ref="G39:G49">F39/E39*100</f>
        <v>68.43131965470593</v>
      </c>
    </row>
    <row r="40" spans="2:7" ht="12.75">
      <c r="B40" s="59" t="s">
        <v>152</v>
      </c>
      <c r="C40" s="57" t="s">
        <v>153</v>
      </c>
      <c r="D40" s="58">
        <v>237000</v>
      </c>
      <c r="E40" s="58">
        <v>237000</v>
      </c>
      <c r="F40" s="58">
        <v>177900</v>
      </c>
      <c r="G40" s="58">
        <f t="shared" si="3"/>
        <v>75.0632911392405</v>
      </c>
    </row>
    <row r="41" spans="2:7" ht="12.75">
      <c r="B41" s="59" t="s">
        <v>154</v>
      </c>
      <c r="C41" s="57" t="s">
        <v>155</v>
      </c>
      <c r="D41" s="58">
        <v>61000</v>
      </c>
      <c r="E41" s="58">
        <v>61000</v>
      </c>
      <c r="F41" s="58">
        <v>11848</v>
      </c>
      <c r="G41" s="58">
        <f t="shared" si="3"/>
        <v>19.42295081967213</v>
      </c>
    </row>
    <row r="42" spans="2:7" ht="12.75">
      <c r="B42" s="59" t="s">
        <v>156</v>
      </c>
      <c r="C42" s="57" t="s">
        <v>157</v>
      </c>
      <c r="D42" s="58">
        <v>62000</v>
      </c>
      <c r="E42" s="58">
        <v>62000</v>
      </c>
      <c r="F42" s="58">
        <v>41333</v>
      </c>
      <c r="G42" s="58">
        <f t="shared" si="3"/>
        <v>66.66612903225806</v>
      </c>
    </row>
    <row r="43" spans="2:7" ht="12.75">
      <c r="B43" s="59" t="s">
        <v>158</v>
      </c>
      <c r="C43" s="57" t="s">
        <v>159</v>
      </c>
      <c r="D43" s="58">
        <v>120736</v>
      </c>
      <c r="E43" s="58">
        <v>131736</v>
      </c>
      <c r="F43" s="58">
        <v>108692</v>
      </c>
      <c r="G43" s="58">
        <f t="shared" si="3"/>
        <v>82.50743912066557</v>
      </c>
    </row>
    <row r="44" spans="2:7" ht="12.75">
      <c r="B44" s="59" t="s">
        <v>160</v>
      </c>
      <c r="C44" s="57" t="s">
        <v>161</v>
      </c>
      <c r="D44" s="58">
        <v>5000</v>
      </c>
      <c r="E44" s="58">
        <v>5000</v>
      </c>
      <c r="F44" s="58">
        <v>150</v>
      </c>
      <c r="G44" s="58">
        <f t="shared" si="3"/>
        <v>3</v>
      </c>
    </row>
    <row r="45" spans="2:7" ht="12.75">
      <c r="B45" s="62" t="s">
        <v>162</v>
      </c>
      <c r="C45" s="52" t="s">
        <v>163</v>
      </c>
      <c r="D45" s="53">
        <v>736000</v>
      </c>
      <c r="E45" s="53">
        <f>E46+E47</f>
        <v>736000</v>
      </c>
      <c r="F45" s="54">
        <f>F46+F47</f>
        <v>551997</v>
      </c>
      <c r="G45" s="53">
        <f t="shared" si="3"/>
        <v>74.99959239130435</v>
      </c>
    </row>
    <row r="46" spans="2:7" ht="12.75">
      <c r="B46" s="59" t="s">
        <v>164</v>
      </c>
      <c r="C46" s="57" t="s">
        <v>165</v>
      </c>
      <c r="D46" s="58">
        <v>590377</v>
      </c>
      <c r="E46" s="58">
        <v>590377</v>
      </c>
      <c r="F46" s="58">
        <v>446724</v>
      </c>
      <c r="G46" s="58">
        <f t="shared" si="3"/>
        <v>75.66758190105645</v>
      </c>
    </row>
    <row r="47" spans="2:7" ht="12.75">
      <c r="B47" s="59" t="s">
        <v>166</v>
      </c>
      <c r="C47" s="57" t="s">
        <v>167</v>
      </c>
      <c r="D47" s="58">
        <v>145623</v>
      </c>
      <c r="E47" s="58">
        <v>145623</v>
      </c>
      <c r="F47" s="58">
        <v>105273</v>
      </c>
      <c r="G47" s="58">
        <f t="shared" si="3"/>
        <v>72.29146494715806</v>
      </c>
    </row>
    <row r="48" spans="2:7" ht="12.75">
      <c r="B48" s="62" t="s">
        <v>168</v>
      </c>
      <c r="C48" s="52" t="s">
        <v>169</v>
      </c>
      <c r="D48" s="53">
        <f>D49+D51+D52+D53</f>
        <v>1945823</v>
      </c>
      <c r="E48" s="53">
        <f>E49+E50+E51+E52+E53</f>
        <v>1979478</v>
      </c>
      <c r="F48" s="54">
        <f>F49+F50+F51+F52+F53</f>
        <v>1144630</v>
      </c>
      <c r="G48" s="53">
        <f t="shared" si="3"/>
        <v>57.82484069032341</v>
      </c>
    </row>
    <row r="49" spans="2:7" ht="12.75">
      <c r="B49" s="59" t="s">
        <v>170</v>
      </c>
      <c r="C49" s="57" t="s">
        <v>171</v>
      </c>
      <c r="D49" s="58">
        <v>1403990</v>
      </c>
      <c r="E49" s="58">
        <v>1399145</v>
      </c>
      <c r="F49" s="58">
        <v>783804</v>
      </c>
      <c r="G49" s="58">
        <f t="shared" si="3"/>
        <v>56.020212343967216</v>
      </c>
    </row>
    <row r="50" spans="2:7" ht="12.75">
      <c r="B50" s="59" t="s">
        <v>172</v>
      </c>
      <c r="C50" s="57" t="s">
        <v>173</v>
      </c>
      <c r="D50" s="58">
        <v>0</v>
      </c>
      <c r="E50" s="58">
        <v>0</v>
      </c>
      <c r="F50" s="58">
        <v>211</v>
      </c>
      <c r="G50" s="58">
        <v>0</v>
      </c>
    </row>
    <row r="51" spans="2:7" ht="12.75">
      <c r="B51" s="59" t="s">
        <v>174</v>
      </c>
      <c r="C51" s="57" t="s">
        <v>175</v>
      </c>
      <c r="D51" s="68">
        <v>218954</v>
      </c>
      <c r="E51" s="68">
        <v>223954</v>
      </c>
      <c r="F51" s="68">
        <v>128836</v>
      </c>
      <c r="G51" s="58">
        <f aca="true" t="shared" si="4" ref="G51:G56">F51/E51*100</f>
        <v>57.52788519070881</v>
      </c>
    </row>
    <row r="52" spans="2:7" ht="12.75">
      <c r="B52" s="59" t="s">
        <v>176</v>
      </c>
      <c r="C52" s="57" t="s">
        <v>177</v>
      </c>
      <c r="D52" s="68">
        <v>286879</v>
      </c>
      <c r="E52" s="68">
        <v>286879</v>
      </c>
      <c r="F52" s="68">
        <v>191248</v>
      </c>
      <c r="G52" s="58">
        <f t="shared" si="4"/>
        <v>66.66503996458437</v>
      </c>
    </row>
    <row r="53" spans="2:7" ht="12.75">
      <c r="B53" s="59" t="s">
        <v>178</v>
      </c>
      <c r="C53" s="57" t="s">
        <v>179</v>
      </c>
      <c r="D53" s="68">
        <v>36000</v>
      </c>
      <c r="E53" s="68">
        <v>69500</v>
      </c>
      <c r="F53" s="68">
        <v>40531</v>
      </c>
      <c r="G53" s="58">
        <f t="shared" si="4"/>
        <v>58.31798561151079</v>
      </c>
    </row>
    <row r="54" spans="2:7" ht="12.75">
      <c r="B54" s="69"/>
      <c r="C54" s="70" t="s">
        <v>180</v>
      </c>
      <c r="D54" s="71">
        <f>D4+D14+D21+D23+D31+D39+D45+D48</f>
        <v>19484075</v>
      </c>
      <c r="E54" s="71">
        <f>E4+E14+E21+E23+E31+E39+E45+E48</f>
        <v>20153303</v>
      </c>
      <c r="F54" s="72">
        <f>F4+F14+F21+F23+F31+F39+F45+F48</f>
        <v>8006991</v>
      </c>
      <c r="G54" s="73">
        <f t="shared" si="4"/>
        <v>39.73041540634803</v>
      </c>
    </row>
    <row r="55" spans="2:7" ht="12.75">
      <c r="B55" s="57" t="s">
        <v>181</v>
      </c>
      <c r="C55" s="57" t="s">
        <v>182</v>
      </c>
      <c r="D55" s="68">
        <v>6317678</v>
      </c>
      <c r="E55" s="68">
        <v>6619961</v>
      </c>
      <c r="F55" s="68">
        <v>3719876</v>
      </c>
      <c r="G55" s="58">
        <f t="shared" si="4"/>
        <v>56.19181140191007</v>
      </c>
    </row>
    <row r="56" spans="2:7" ht="12.75">
      <c r="B56" s="74"/>
      <c r="C56" s="70" t="s">
        <v>183</v>
      </c>
      <c r="D56" s="71">
        <f>D54+D55</f>
        <v>25801753</v>
      </c>
      <c r="E56" s="71">
        <f>E54+E55</f>
        <v>26773264</v>
      </c>
      <c r="F56" s="72">
        <f>F54+F55</f>
        <v>11726867</v>
      </c>
      <c r="G56" s="73">
        <f t="shared" si="4"/>
        <v>43.80066248179527</v>
      </c>
    </row>
  </sheetData>
  <sheetProtection selectLockedCells="1" selectUnlockedCells="1"/>
  <mergeCells count="1">
    <mergeCell ref="D2:E2"/>
  </mergeCells>
  <printOptions/>
  <pageMargins left="0.39375" right="0.7875" top="0.8555555555555556" bottom="0.5902777777777778" header="0.5902777777777778" footer="0.5118055555555555"/>
  <pageSetup horizontalDpi="300" verticalDpi="300" orientation="portrait" paperSize="9"/>
  <headerFooter alignWithMargins="0">
    <oddHeader>&amp;C&amp;"Times New Roman,Normálne"&amp;12Výdavky podľa programov a aktivít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