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065" windowHeight="9060" tabRatio="655" activeTab="0"/>
  </bookViews>
  <sheets>
    <sheet name="Programové rozpočtové hospodáre" sheetId="1" r:id="rId1"/>
    <sheet name="Sumarizácia príjmov" sheetId="2" r:id="rId2"/>
    <sheet name="Výdavky podľa programov a aktiv" sheetId="3" r:id="rId3"/>
  </sheets>
  <definedNames/>
  <calcPr fullCalcOnLoad="1"/>
</workbook>
</file>

<file path=xl/sharedStrings.xml><?xml version="1.0" encoding="utf-8"?>
<sst xmlns="http://schemas.openxmlformats.org/spreadsheetml/2006/main" count="204" uniqueCount="186">
  <si>
    <t>v eurách</t>
  </si>
  <si>
    <t>SUMARIZÁCIA  PROGRAMOV  ROZPOČTU</t>
  </si>
  <si>
    <t>Rozpočet</t>
  </si>
  <si>
    <t>Čerpanie</t>
  </si>
  <si>
    <t>pôvodný</t>
  </si>
  <si>
    <t>upravený</t>
  </si>
  <si>
    <t>31.12.2010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</si>
  <si>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</si>
  <si>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</si>
  <si>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</si>
  <si>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</si>
  <si>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</si>
  <si>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</si>
  <si>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</si>
  <si>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</si>
  <si>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</si>
  <si>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</si>
  <si>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</si>
  <si>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</si>
  <si>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</si>
  <si>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</si>
  <si>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</si>
  <si>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</si>
  <si>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Schodok/prebytok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</si>
  <si>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</si>
  <si>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</si>
  <si>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</si>
  <si>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</si>
  <si>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</si>
  <si>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</si>
  <si>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</si>
  <si>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 xml:space="preserve">   Schodok/Prebytok po vylúčení finančných operácií</t>
  </si>
  <si>
    <t>Schodok/Prebytok po vylúčení finančných operácií</t>
  </si>
  <si>
    <t>VÝSLEDOK  HOSPODÁRENIA</t>
  </si>
  <si>
    <t xml:space="preserve">/v eurách/ </t>
  </si>
  <si>
    <t>Ukazovateľ</t>
  </si>
  <si>
    <t>Rozpočet 2010</t>
  </si>
  <si>
    <t xml:space="preserve">Skutočnosť  </t>
  </si>
  <si>
    <t xml:space="preserve">  %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</si>
  <si>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</si>
  <si>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</si>
  <si>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</si>
  <si>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</si>
  <si>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</si>
  <si>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</si>
  <si>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 komunálny odpad a drobný stavebný 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</si>
  <si>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</si>
  <si>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</si>
  <si>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</si>
  <si>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</si>
  <si>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</si>
  <si>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 z prenájmu nebytových priestorov</t>
  </si>
  <si>
    <t xml:space="preserve"> 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</si>
  <si>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</si>
  <si>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</si>
  <si>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 pokuty</t>
  </si>
  <si>
    <t xml:space="preserve">           poplatky za služby</t>
  </si>
  <si>
    <t xml:space="preserve"> 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</si>
  <si>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</si>
  <si>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</si>
  <si>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</si>
  <si>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</si>
  <si>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</si>
  <si>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</si>
  <si>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</si>
  <si>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vratky a dobropisy </t>
    </r>
  </si>
  <si>
    <t xml:space="preserve">           iné /výťažky, poist.plnenie/</t>
  </si>
  <si>
    <t>Finančné operácie</t>
  </si>
  <si>
    <r>
      <t>v tom:</t>
    </r>
    <r>
      <rPr>
        <sz val="10"/>
        <rFont val="Arial"/>
        <family val="2"/>
      </rPr>
      <t xml:space="preserve"> zostatok prostriedkov z predch.roka </t>
    </r>
  </si>
  <si>
    <t xml:space="preserve">           prevod z peňažných fondov   </t>
  </si>
  <si>
    <t xml:space="preserve"> 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</si>
  <si>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</si>
  <si>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</si>
  <si>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</si>
  <si>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</si>
  <si>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</si>
  <si>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</si>
  <si>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prenesený výkon školstva</t>
  </si>
  <si>
    <t>transfer zo ŠR SR za prenesený výkon /iné/</t>
  </si>
  <si>
    <t>transfer zo ŠR SR za prenesený 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</si>
  <si>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</si>
  <si>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</si>
  <si>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 na záškoláctvo</t>
  </si>
  <si>
    <t xml:space="preserve">           transfer zo štrukturálnych fondov</t>
  </si>
  <si>
    <t xml:space="preserve">           transfer na voľby</t>
  </si>
  <si>
    <t xml:space="preserve">          transfer z MVaRR na výstavbu 45 b.j. a TV</t>
  </si>
  <si>
    <t xml:space="preserve">          transfer z MFSR na financovanie bež. výd.</t>
  </si>
  <si>
    <t xml:space="preserve">           dotácia na financovanie bežných výdavkov </t>
  </si>
  <si>
    <t>PRÍJMY CELKOM</t>
  </si>
  <si>
    <t>Prog.</t>
  </si>
  <si>
    <t xml:space="preserve">                            Názov programu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</si>
  <si>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</si>
  <si>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</si>
  <si>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</si>
  <si>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</si>
  <si>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</si>
  <si>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</si>
  <si>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</si>
  <si>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</si>
  <si>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</si>
  <si>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</si>
  <si>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</si>
  <si>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</si>
  <si>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</si>
  <si>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</si>
  <si>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</si>
  <si>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</si>
  <si>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</si>
  <si>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</si>
  <si>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</si>
  <si>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</si>
  <si>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</si>
  <si>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</si>
  <si>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</si>
  <si>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</si>
  <si>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</t>
    </r>
    <r>
      <rPr>
        <sz val="9"/>
        <rFont val="Arial"/>
        <family val="2"/>
      </rPr>
      <t xml:space="preserve"> z toho:bankové operácie</t>
    </r>
  </si>
  <si>
    <t>2.3.</t>
  </si>
  <si>
    <t xml:space="preserve"> Matrika </t>
  </si>
  <si>
    <t>2.4.</t>
  </si>
  <si>
    <t xml:space="preserve"> Aktivačná činnosť formou menších obecných služieb</t>
  </si>
  <si>
    <t>2.5.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</si>
  <si>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</si>
  <si>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</si>
  <si>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</si>
  <si>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</si>
  <si>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</si>
  <si>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</si>
  <si>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</si>
  <si>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</si>
  <si>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</si>
  <si>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</si>
  <si>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</si>
  <si>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</si>
  <si>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</si>
  <si>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</si>
  <si>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</si>
  <si>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</si>
  <si>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</si>
  <si>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</si>
  <si>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</si>
  <si>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</si>
  <si>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</si>
  <si>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</si>
  <si>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</si>
  <si>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</si>
  <si>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z toho: príspevok pre Technické služby mesta</t>
  </si>
  <si>
    <r>
      <t xml:space="preserve">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</si>
  <si>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</si>
  <si>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</si>
  <si>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</si>
  <si>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</t>
    </r>
    <r>
      <rPr>
        <sz val="9"/>
        <rFont val="Arial"/>
        <family val="2"/>
      </rPr>
      <t xml:space="preserve"> z toho: príspevok na vykrytie straty MHD</t>
    </r>
  </si>
  <si>
    <t xml:space="preserve"> Výstavba mesta – iné </t>
  </si>
  <si>
    <t xml:space="preserve">6 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</si>
  <si>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</si>
  <si>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</si>
  <si>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</si>
  <si>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</si>
  <si>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</si>
  <si>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</si>
  <si>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</si>
  <si>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</si>
  <si>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</si>
  <si>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</si>
  <si>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 xml:space="preserve"> 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</si>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</sst>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right"/>
      <protection hidden="1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9" fontId="5" fillId="3" borderId="1" xfId="0" applyNumberFormat="1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.7109375" style="1" customWidth="1"/>
    <col min="2" max="2" width="50.8515625" style="1" customWidth="1"/>
    <col min="3" max="3" width="11.57421875" style="1" customWidth="1"/>
    <col min="4" max="4" width="10.7109375" style="1" customWidth="1"/>
    <col min="5" max="16384" width="11.57421875" style="1" customWidth="1"/>
  </cols>
  <sheetData>
    <row r="2" ht="12.75">
      <c r="E2" s="1" t="s">
        <v>0</v>
      </c>
    </row>
    <row r="3" spans="2:5" ht="12.75">
      <c r="B3" s="74" t="s">
        <v>1</v>
      </c>
      <c r="C3" s="75" t="s">
        <v>2</v>
      </c>
      <c r="D3" s="75"/>
      <c r="E3" s="4" t="s">
        <v>3</v>
      </c>
    </row>
    <row r="4" spans="2:5" ht="12.75">
      <c r="B4" s="74"/>
      <c r="C4" s="3" t="s">
        <v>4</v>
      </c>
      <c r="D4" s="3" t="s">
        <v>5</v>
      </c>
      <c r="E4" s="5" t="s">
        <v>6</v>
      </c>
    </row>
    <row r="5" spans="2:5" ht="12.75">
      <c r="B5" s="6" t="s">
        <v>7</v>
      </c>
      <c r="C5" s="7">
        <v>14346563</v>
      </c>
      <c r="D5" s="7">
        <v>15221141</v>
      </c>
      <c r="E5" s="8">
        <v>14767534</v>
      </c>
    </row>
    <row r="6" spans="2:5" ht="12.75">
      <c r="B6" s="9" t="s">
        <v>8</v>
      </c>
      <c r="C6" s="10">
        <f>C8+C9+C10+C11+C12+C13+C14+C15</f>
        <v>14292196</v>
      </c>
      <c r="D6" s="10">
        <f>D8+D9+D10+D11+D12+D13+D14+D15</f>
        <v>15190909</v>
      </c>
      <c r="E6" s="11">
        <f>E8+E9+E10+E11+E12+E13+E14+E15</f>
        <v>14709475</v>
      </c>
    </row>
    <row r="7" spans="2:5" ht="12.75">
      <c r="B7" s="12" t="s">
        <v>9</v>
      </c>
      <c r="C7" s="13"/>
      <c r="D7" s="13"/>
      <c r="E7" s="13"/>
    </row>
    <row r="8" spans="2:5" ht="12.75">
      <c r="B8" s="12" t="s">
        <v>10</v>
      </c>
      <c r="C8" s="13">
        <v>446212</v>
      </c>
      <c r="D8" s="13">
        <v>450106</v>
      </c>
      <c r="E8" s="13">
        <v>347076</v>
      </c>
    </row>
    <row r="9" spans="2:5" ht="12.75">
      <c r="B9" s="12" t="s">
        <v>11</v>
      </c>
      <c r="C9" s="13">
        <v>1668847</v>
      </c>
      <c r="D9" s="13">
        <v>1742869</v>
      </c>
      <c r="E9" s="13">
        <v>1587144</v>
      </c>
    </row>
    <row r="10" spans="2:5" ht="12.75">
      <c r="B10" s="12" t="s">
        <v>12</v>
      </c>
      <c r="C10" s="13">
        <v>314329</v>
      </c>
      <c r="D10" s="13">
        <v>322651</v>
      </c>
      <c r="E10" s="13">
        <v>312981</v>
      </c>
    </row>
    <row r="11" spans="2:5" ht="12.75">
      <c r="B11" s="12" t="s">
        <v>13</v>
      </c>
      <c r="C11" s="13">
        <v>437000</v>
      </c>
      <c r="D11" s="13">
        <v>437000</v>
      </c>
      <c r="E11" s="13">
        <v>387449</v>
      </c>
    </row>
    <row r="12" spans="2:5" ht="12.75">
      <c r="B12" s="12" t="s">
        <v>14</v>
      </c>
      <c r="C12" s="13">
        <v>2189974</v>
      </c>
      <c r="D12" s="13">
        <v>2221913</v>
      </c>
      <c r="E12" s="13">
        <v>2129771</v>
      </c>
    </row>
    <row r="13" spans="2:5" ht="12.75">
      <c r="B13" s="12" t="s">
        <v>15</v>
      </c>
      <c r="C13" s="13">
        <v>487838</v>
      </c>
      <c r="D13" s="13">
        <v>471338</v>
      </c>
      <c r="E13" s="13">
        <v>461082</v>
      </c>
    </row>
    <row r="14" spans="2:5" ht="12.75">
      <c r="B14" s="12" t="s">
        <v>16</v>
      </c>
      <c r="C14" s="13">
        <v>795216</v>
      </c>
      <c r="D14" s="13">
        <v>774556</v>
      </c>
      <c r="E14" s="13">
        <v>718640</v>
      </c>
    </row>
    <row r="15" spans="2:5" ht="12.75">
      <c r="B15" s="12" t="s">
        <v>17</v>
      </c>
      <c r="C15" s="13">
        <v>7952780</v>
      </c>
      <c r="D15" s="13">
        <v>8770476</v>
      </c>
      <c r="E15" s="13">
        <v>8765332</v>
      </c>
    </row>
    <row r="16" spans="2:5" ht="12.75">
      <c r="B16" s="14" t="s">
        <v>18</v>
      </c>
      <c r="C16" s="15">
        <f>C5-C6</f>
        <v>54367</v>
      </c>
      <c r="D16" s="15">
        <f>D5-D6</f>
        <v>30232</v>
      </c>
      <c r="E16" s="16">
        <f>E5-E6</f>
        <v>58059</v>
      </c>
    </row>
    <row r="17" spans="2:5" ht="12.75">
      <c r="B17" s="6" t="s">
        <v>19</v>
      </c>
      <c r="C17" s="7">
        <v>1647923</v>
      </c>
      <c r="D17" s="7">
        <v>1662748</v>
      </c>
      <c r="E17" s="8">
        <v>547082</v>
      </c>
    </row>
    <row r="18" spans="2:5" ht="12.75">
      <c r="B18" s="9" t="s">
        <v>20</v>
      </c>
      <c r="C18" s="10">
        <f>C20+C21+C22+C23+C24+C25+C26+C27</f>
        <v>2417580</v>
      </c>
      <c r="D18" s="10">
        <f>D20+D21+D22+D23+D24+D25+D26+D27</f>
        <v>3393436</v>
      </c>
      <c r="E18" s="11">
        <f>E20+E21+E22+E23+E24+E25+E26+E27</f>
        <v>1274057</v>
      </c>
    </row>
    <row r="19" spans="2:5" ht="12.75">
      <c r="B19" s="12" t="s">
        <v>21</v>
      </c>
      <c r="C19" s="13"/>
      <c r="D19" s="13"/>
      <c r="E19" s="13"/>
    </row>
    <row r="20" spans="2:5" ht="12.75">
      <c r="B20" s="12" t="s">
        <v>22</v>
      </c>
      <c r="C20" s="13">
        <v>2397580</v>
      </c>
      <c r="D20" s="13">
        <v>3108737</v>
      </c>
      <c r="E20" s="13">
        <v>1068827</v>
      </c>
    </row>
    <row r="21" spans="2:5" ht="12.75">
      <c r="B21" s="12" t="s">
        <v>11</v>
      </c>
      <c r="C21" s="13">
        <v>20000</v>
      </c>
      <c r="D21" s="13">
        <v>39382</v>
      </c>
      <c r="E21" s="13">
        <v>39381</v>
      </c>
    </row>
    <row r="22" spans="2:5" ht="12.75">
      <c r="B22" s="12" t="s">
        <v>12</v>
      </c>
      <c r="C22" s="17">
        <v>0</v>
      </c>
      <c r="D22" s="13">
        <v>12240</v>
      </c>
      <c r="E22" s="13">
        <v>12239</v>
      </c>
    </row>
    <row r="23" spans="2:5" ht="12.75">
      <c r="B23" s="12" t="s">
        <v>13</v>
      </c>
      <c r="C23" s="17">
        <v>0</v>
      </c>
      <c r="D23" s="17">
        <v>0</v>
      </c>
      <c r="E23" s="13">
        <v>0</v>
      </c>
    </row>
    <row r="24" spans="2:5" ht="12.75">
      <c r="B24" s="12" t="s">
        <v>14</v>
      </c>
      <c r="C24" s="13">
        <v>0</v>
      </c>
      <c r="D24" s="13">
        <v>180620</v>
      </c>
      <c r="E24" s="13">
        <v>104179</v>
      </c>
    </row>
    <row r="25" spans="2:5" ht="12.75">
      <c r="B25" s="12" t="s">
        <v>15</v>
      </c>
      <c r="C25" s="13">
        <v>0</v>
      </c>
      <c r="D25" s="13">
        <v>18000</v>
      </c>
      <c r="E25" s="13">
        <v>15000</v>
      </c>
    </row>
    <row r="26" spans="2:5" ht="12.75">
      <c r="B26" s="12" t="s">
        <v>16</v>
      </c>
      <c r="C26" s="17">
        <v>0</v>
      </c>
      <c r="D26" s="13">
        <v>20660</v>
      </c>
      <c r="E26" s="13">
        <v>20661</v>
      </c>
    </row>
    <row r="27" spans="2:5" ht="12.75">
      <c r="B27" s="12" t="s">
        <v>17</v>
      </c>
      <c r="C27" s="13">
        <v>0</v>
      </c>
      <c r="D27" s="13">
        <v>13797</v>
      </c>
      <c r="E27" s="13">
        <v>13770</v>
      </c>
    </row>
    <row r="28" spans="2:5" ht="12.75">
      <c r="B28" s="14" t="s">
        <v>23</v>
      </c>
      <c r="C28" s="15">
        <f>C17-C18</f>
        <v>-769657</v>
      </c>
      <c r="D28" s="15">
        <f>D17-D18</f>
        <v>-1730688</v>
      </c>
      <c r="E28" s="16">
        <f>E17-E18</f>
        <v>-726975</v>
      </c>
    </row>
    <row r="29" spans="2:5" ht="12.75">
      <c r="B29" s="6" t="s">
        <v>24</v>
      </c>
      <c r="C29" s="7">
        <f>C30+C32+C33</f>
        <v>928608</v>
      </c>
      <c r="D29" s="7">
        <f>D30+D32+D33+D31</f>
        <v>1920920</v>
      </c>
      <c r="E29" s="18">
        <f>E30+E31</f>
        <v>945779</v>
      </c>
    </row>
    <row r="30" spans="2:5" ht="12.75">
      <c r="B30" s="12" t="s">
        <v>25</v>
      </c>
      <c r="C30" s="13">
        <v>928608</v>
      </c>
      <c r="D30" s="13">
        <v>1872630</v>
      </c>
      <c r="E30" s="13">
        <v>897489</v>
      </c>
    </row>
    <row r="31" spans="2:5" ht="12.75">
      <c r="B31" s="12" t="s">
        <v>26</v>
      </c>
      <c r="C31" s="13">
        <v>0</v>
      </c>
      <c r="D31" s="13">
        <v>48290</v>
      </c>
      <c r="E31" s="13">
        <v>48290</v>
      </c>
    </row>
    <row r="32" spans="2:5" ht="12.75" hidden="1">
      <c r="B32" s="12" t="s">
        <v>27</v>
      </c>
      <c r="C32" s="13">
        <v>0</v>
      </c>
      <c r="D32" s="13">
        <v>0</v>
      </c>
      <c r="E32" s="13">
        <v>0</v>
      </c>
    </row>
    <row r="33" spans="2:5" ht="12.75" hidden="1">
      <c r="B33" s="12" t="s">
        <v>28</v>
      </c>
      <c r="C33" s="13">
        <v>0</v>
      </c>
      <c r="D33" s="13">
        <v>0</v>
      </c>
      <c r="E33" s="13">
        <v>0</v>
      </c>
    </row>
    <row r="34" spans="2:5" ht="12.75">
      <c r="B34" s="9" t="s">
        <v>29</v>
      </c>
      <c r="C34" s="10">
        <v>213318</v>
      </c>
      <c r="D34" s="10">
        <v>220464</v>
      </c>
      <c r="E34" s="10">
        <v>220464</v>
      </c>
    </row>
    <row r="35" spans="2:5" ht="12.75">
      <c r="B35" s="14" t="s">
        <v>30</v>
      </c>
      <c r="C35" s="15">
        <f>C29-C34</f>
        <v>715290</v>
      </c>
      <c r="D35" s="15">
        <f>D29-D34</f>
        <v>1700456</v>
      </c>
      <c r="E35" s="16">
        <f>E29-E34</f>
        <v>725315</v>
      </c>
    </row>
    <row r="36" spans="1:5" ht="12.75">
      <c r="A36" s="1" t="s">
        <v>31</v>
      </c>
      <c r="B36" s="12" t="s">
        <v>32</v>
      </c>
      <c r="C36" s="13">
        <v>-715290</v>
      </c>
      <c r="D36" s="13">
        <v>-1700456</v>
      </c>
      <c r="E36" s="13">
        <f>E16+E28</f>
        <v>-668916</v>
      </c>
    </row>
    <row r="37" spans="2:5" ht="12.75">
      <c r="B37" s="2" t="s">
        <v>33</v>
      </c>
      <c r="C37" s="19">
        <f>C16+C28+C35</f>
        <v>0</v>
      </c>
      <c r="D37" s="19">
        <f>D16+D28+D35</f>
        <v>0</v>
      </c>
      <c r="E37" s="20">
        <f>E16+E28+E35</f>
        <v>56399</v>
      </c>
    </row>
  </sheetData>
  <sheetProtection selectLockedCells="1" selectUnlockedCells="1"/>
  <mergeCells count="2">
    <mergeCell ref="B3:B4"/>
    <mergeCell ref="C3:D3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Roman,Normálne"&amp;12Programové rozpočtové hospodárenie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B1">
      <selection activeCell="D57" sqref="D57"/>
    </sheetView>
  </sheetViews>
  <sheetFormatPr defaultColWidth="9.140625" defaultRowHeight="12.75"/>
  <cols>
    <col min="1" max="1" width="1.421875" style="1" customWidth="1"/>
    <col min="2" max="2" width="43.28125" style="1" customWidth="1"/>
    <col min="3" max="4" width="10.7109375" style="1" customWidth="1"/>
    <col min="5" max="5" width="11.57421875" style="1" customWidth="1"/>
    <col min="6" max="6" width="6.7109375" style="1" customWidth="1"/>
    <col min="7" max="16384" width="11.57421875" style="1" customWidth="1"/>
  </cols>
  <sheetData>
    <row r="2" ht="12.75">
      <c r="E2" s="1" t="s">
        <v>34</v>
      </c>
    </row>
    <row r="3" spans="2:7" ht="12.75">
      <c r="B3" s="74" t="s">
        <v>35</v>
      </c>
      <c r="C3" s="75" t="s">
        <v>36</v>
      </c>
      <c r="D3" s="75"/>
      <c r="E3" s="21" t="s">
        <v>37</v>
      </c>
      <c r="F3" s="22" t="s">
        <v>38</v>
      </c>
      <c r="G3" s="23"/>
    </row>
    <row r="4" spans="2:7" ht="12.75">
      <c r="B4" s="74"/>
      <c r="C4" s="24" t="s">
        <v>4</v>
      </c>
      <c r="D4" s="24" t="s">
        <v>5</v>
      </c>
      <c r="E4" s="25" t="s">
        <v>6</v>
      </c>
      <c r="F4" s="26" t="s">
        <v>39</v>
      </c>
      <c r="G4" s="23"/>
    </row>
    <row r="5" spans="2:6" ht="15">
      <c r="B5" s="27" t="s">
        <v>40</v>
      </c>
      <c r="C5" s="7">
        <f>C6+C7+C8</f>
        <v>8930162</v>
      </c>
      <c r="D5" s="7">
        <f>D6+D7+D8</f>
        <v>8930162</v>
      </c>
      <c r="E5" s="8">
        <f>E6+E7+E8</f>
        <v>8123794</v>
      </c>
      <c r="F5" s="7">
        <f aca="true" t="shared" si="0" ref="F5:F11">E5/D5*100</f>
        <v>90.97028698919459</v>
      </c>
    </row>
    <row r="6" spans="2:6" ht="12.75">
      <c r="B6" s="28" t="s">
        <v>41</v>
      </c>
      <c r="C6" s="29">
        <v>7428457</v>
      </c>
      <c r="D6" s="30">
        <v>7428457</v>
      </c>
      <c r="E6" s="30">
        <v>6519317</v>
      </c>
      <c r="F6" s="30">
        <f t="shared" si="0"/>
        <v>87.76138840138672</v>
      </c>
    </row>
    <row r="7" spans="2:6" ht="12.75">
      <c r="B7" s="28" t="s">
        <v>42</v>
      </c>
      <c r="C7" s="29">
        <v>863050</v>
      </c>
      <c r="D7" s="30">
        <v>863050</v>
      </c>
      <c r="E7" s="30">
        <v>904421</v>
      </c>
      <c r="F7" s="30">
        <f t="shared" si="0"/>
        <v>104.79358090493018</v>
      </c>
    </row>
    <row r="8" spans="2:6" ht="12.75">
      <c r="B8" s="28" t="s">
        <v>43</v>
      </c>
      <c r="C8" s="29">
        <f>C9+C10</f>
        <v>638655</v>
      </c>
      <c r="D8" s="30">
        <v>638655</v>
      </c>
      <c r="E8" s="30">
        <f>E9+E10</f>
        <v>700056</v>
      </c>
      <c r="F8" s="30">
        <f t="shared" si="0"/>
        <v>109.61411090494867</v>
      </c>
    </row>
    <row r="9" spans="2:6" ht="12.75">
      <c r="B9" s="31" t="s">
        <v>44</v>
      </c>
      <c r="C9" s="32">
        <v>74355</v>
      </c>
      <c r="D9" s="32">
        <v>74355</v>
      </c>
      <c r="E9" s="32">
        <v>81362</v>
      </c>
      <c r="F9" s="32">
        <f t="shared" si="0"/>
        <v>109.42371057763431</v>
      </c>
    </row>
    <row r="10" spans="2:6" ht="12.75">
      <c r="B10" s="33" t="s">
        <v>45</v>
      </c>
      <c r="C10" s="32">
        <v>564300</v>
      </c>
      <c r="D10" s="34">
        <v>564300</v>
      </c>
      <c r="E10" s="32">
        <v>618694</v>
      </c>
      <c r="F10" s="32">
        <f t="shared" si="0"/>
        <v>109.63919900762006</v>
      </c>
    </row>
    <row r="11" spans="2:6" ht="15">
      <c r="B11" s="27" t="s">
        <v>46</v>
      </c>
      <c r="C11" s="7">
        <f>C12+C14+C18+C25+C28+C29</f>
        <v>827550</v>
      </c>
      <c r="D11" s="7">
        <f>D12+D14+D18+D25+D28+D29</f>
        <v>992997</v>
      </c>
      <c r="E11" s="8">
        <f>E14+E18+E25+E28+E29</f>
        <v>1132053</v>
      </c>
      <c r="F11" s="7">
        <f t="shared" si="0"/>
        <v>114.00366768479664</v>
      </c>
    </row>
    <row r="12" spans="2:6" ht="12.75" hidden="1">
      <c r="B12" s="28" t="s">
        <v>47</v>
      </c>
      <c r="C12" s="35">
        <v>0</v>
      </c>
      <c r="D12" s="30">
        <v>0</v>
      </c>
      <c r="E12" s="30">
        <v>0</v>
      </c>
      <c r="F12" s="30">
        <v>0</v>
      </c>
    </row>
    <row r="13" spans="2:6" ht="12.75" hidden="1">
      <c r="B13" s="31" t="s">
        <v>48</v>
      </c>
      <c r="C13" s="36">
        <v>0</v>
      </c>
      <c r="D13" s="32">
        <v>0</v>
      </c>
      <c r="E13" s="32">
        <v>0</v>
      </c>
      <c r="F13" s="32">
        <v>0</v>
      </c>
    </row>
    <row r="14" spans="2:6" ht="12.75">
      <c r="B14" s="28" t="s">
        <v>49</v>
      </c>
      <c r="C14" s="29">
        <f>C15+C16+C17</f>
        <v>119383</v>
      </c>
      <c r="D14" s="30">
        <f>D15+D16+D17</f>
        <v>119383</v>
      </c>
      <c r="E14" s="29">
        <f>E15+E16+E17</f>
        <v>129662</v>
      </c>
      <c r="F14" s="29">
        <f>E14/D14*100</f>
        <v>108.61010361609273</v>
      </c>
    </row>
    <row r="15" spans="2:6" ht="12.75">
      <c r="B15" s="33" t="s">
        <v>50</v>
      </c>
      <c r="C15" s="32">
        <v>56300</v>
      </c>
      <c r="D15" s="32">
        <v>56300</v>
      </c>
      <c r="E15" s="32">
        <v>65820</v>
      </c>
      <c r="F15" s="32">
        <f>E15/D15*100</f>
        <v>116.9094138543517</v>
      </c>
    </row>
    <row r="16" spans="2:6" ht="12.75">
      <c r="B16" s="33" t="s">
        <v>51</v>
      </c>
      <c r="C16" s="32">
        <v>0</v>
      </c>
      <c r="D16" s="32">
        <v>0</v>
      </c>
      <c r="E16" s="32">
        <v>749</v>
      </c>
      <c r="F16" s="32">
        <v>0</v>
      </c>
    </row>
    <row r="17" spans="2:6" ht="12.75">
      <c r="B17" s="33" t="s">
        <v>52</v>
      </c>
      <c r="C17" s="32">
        <v>63083</v>
      </c>
      <c r="D17" s="32">
        <v>63083</v>
      </c>
      <c r="E17" s="32">
        <v>63093</v>
      </c>
      <c r="F17" s="32">
        <f aca="true" t="shared" si="1" ref="F17:F23">E17/D17*100</f>
        <v>100.01585213131905</v>
      </c>
    </row>
    <row r="18" spans="2:6" ht="12.75">
      <c r="B18" s="28" t="s">
        <v>53</v>
      </c>
      <c r="C18" s="29">
        <f>C19+C20+C21</f>
        <v>632877</v>
      </c>
      <c r="D18" s="30">
        <f>D19+D20+D21</f>
        <v>764499</v>
      </c>
      <c r="E18" s="29">
        <f>E19+E20+E21</f>
        <v>740849</v>
      </c>
      <c r="F18" s="29">
        <f t="shared" si="1"/>
        <v>96.90647077367007</v>
      </c>
    </row>
    <row r="19" spans="2:6" ht="12.75">
      <c r="B19" s="31" t="s">
        <v>54</v>
      </c>
      <c r="C19" s="32">
        <v>300000</v>
      </c>
      <c r="D19" s="32">
        <v>300000</v>
      </c>
      <c r="E19" s="32">
        <v>258382</v>
      </c>
      <c r="F19" s="32">
        <f t="shared" si="1"/>
        <v>86.12733333333334</v>
      </c>
    </row>
    <row r="20" spans="2:6" ht="12.75">
      <c r="B20" s="33" t="s">
        <v>55</v>
      </c>
      <c r="C20" s="36">
        <v>10000</v>
      </c>
      <c r="D20" s="32">
        <v>10000</v>
      </c>
      <c r="E20" s="32">
        <v>16533</v>
      </c>
      <c r="F20" s="32">
        <f t="shared" si="1"/>
        <v>165.33</v>
      </c>
    </row>
    <row r="21" spans="2:6" ht="12.75">
      <c r="B21" s="33" t="s">
        <v>56</v>
      </c>
      <c r="C21" s="32">
        <v>322877</v>
      </c>
      <c r="D21" s="32">
        <v>454499</v>
      </c>
      <c r="E21" s="32">
        <f>E22+E23+E24</f>
        <v>465934</v>
      </c>
      <c r="F21" s="32">
        <f t="shared" si="1"/>
        <v>102.51595713081878</v>
      </c>
    </row>
    <row r="22" spans="2:6" ht="12.75">
      <c r="B22" s="33" t="s">
        <v>57</v>
      </c>
      <c r="C22" s="32">
        <v>282877</v>
      </c>
      <c r="D22" s="32">
        <v>408917</v>
      </c>
      <c r="E22" s="32">
        <v>409719</v>
      </c>
      <c r="F22" s="32">
        <f t="shared" si="1"/>
        <v>100.19612782056015</v>
      </c>
    </row>
    <row r="23" spans="2:6" ht="12.75">
      <c r="B23" s="33" t="s">
        <v>58</v>
      </c>
      <c r="C23" s="32">
        <v>40000</v>
      </c>
      <c r="D23" s="32">
        <v>40000</v>
      </c>
      <c r="E23" s="32">
        <v>38192</v>
      </c>
      <c r="F23" s="32">
        <f t="shared" si="1"/>
        <v>95.48</v>
      </c>
    </row>
    <row r="24" spans="2:6" ht="12.75">
      <c r="B24" s="33" t="s">
        <v>59</v>
      </c>
      <c r="C24" s="36">
        <v>0</v>
      </c>
      <c r="D24" s="32">
        <v>5582</v>
      </c>
      <c r="E24" s="36">
        <v>18023</v>
      </c>
      <c r="F24" s="32">
        <v>0</v>
      </c>
    </row>
    <row r="25" spans="2:6" ht="12.75">
      <c r="B25" s="28" t="s">
        <v>60</v>
      </c>
      <c r="C25" s="29">
        <f>C26+C27</f>
        <v>9960</v>
      </c>
      <c r="D25" s="29">
        <v>24785</v>
      </c>
      <c r="E25" s="29">
        <f>E26+E27</f>
        <v>82601</v>
      </c>
      <c r="F25" s="29">
        <f>E25/D25*100</f>
        <v>333.27012305830135</v>
      </c>
    </row>
    <row r="26" spans="2:6" ht="12.75">
      <c r="B26" s="31" t="s">
        <v>61</v>
      </c>
      <c r="C26" s="32">
        <v>9960</v>
      </c>
      <c r="D26" s="32">
        <v>24785</v>
      </c>
      <c r="E26" s="32">
        <v>82601</v>
      </c>
      <c r="F26" s="32">
        <f>E26/D26*100</f>
        <v>333.27012305830135</v>
      </c>
    </row>
    <row r="27" spans="2:6" ht="12.75">
      <c r="B27" s="33" t="s">
        <v>62</v>
      </c>
      <c r="D27" s="32">
        <v>0</v>
      </c>
      <c r="E27" s="1">
        <v>0</v>
      </c>
      <c r="F27" s="32">
        <v>0</v>
      </c>
    </row>
    <row r="28" spans="2:6" ht="12.75">
      <c r="B28" s="28" t="s">
        <v>63</v>
      </c>
      <c r="C28" s="29">
        <v>0</v>
      </c>
      <c r="D28" s="30">
        <v>0</v>
      </c>
      <c r="E28" s="30">
        <v>7435</v>
      </c>
      <c r="F28" s="30">
        <v>0</v>
      </c>
    </row>
    <row r="29" spans="2:6" ht="12.75">
      <c r="B29" s="28" t="s">
        <v>64</v>
      </c>
      <c r="C29" s="29">
        <v>65330</v>
      </c>
      <c r="D29" s="30">
        <f>D30+D31</f>
        <v>84330</v>
      </c>
      <c r="E29" s="30">
        <f>E30+E31</f>
        <v>171506</v>
      </c>
      <c r="F29" s="30">
        <f>E29/D29*100</f>
        <v>203.3748369500771</v>
      </c>
    </row>
    <row r="30" spans="2:6" ht="12.75">
      <c r="B30" s="31" t="s">
        <v>65</v>
      </c>
      <c r="C30" s="32">
        <v>32136</v>
      </c>
      <c r="D30" s="32">
        <v>51136</v>
      </c>
      <c r="E30" s="32">
        <v>94772</v>
      </c>
      <c r="F30" s="32">
        <f>E30/D30*100</f>
        <v>185.33322903629536</v>
      </c>
    </row>
    <row r="31" spans="2:6" ht="12.75">
      <c r="B31" s="33" t="s">
        <v>66</v>
      </c>
      <c r="C31" s="32">
        <v>33194</v>
      </c>
      <c r="D31" s="32">
        <v>33194</v>
      </c>
      <c r="E31" s="32">
        <v>76734</v>
      </c>
      <c r="F31" s="32">
        <f>E31/D31*100</f>
        <v>231.1682834247153</v>
      </c>
    </row>
    <row r="32" spans="2:6" ht="15">
      <c r="B32" s="27" t="s">
        <v>67</v>
      </c>
      <c r="C32" s="37">
        <f>C33+C34+C37+C38</f>
        <v>928608</v>
      </c>
      <c r="D32" s="7">
        <f>D33+D34+D37+D38</f>
        <v>1920920</v>
      </c>
      <c r="E32" s="8">
        <f>E33+E34+E37+E38</f>
        <v>945779</v>
      </c>
      <c r="F32" s="7">
        <f>E32/D32*100</f>
        <v>49.235730795660416</v>
      </c>
    </row>
    <row r="33" spans="2:6" ht="12.75">
      <c r="B33" s="31" t="s">
        <v>68</v>
      </c>
      <c r="C33" s="32">
        <v>0</v>
      </c>
      <c r="D33" s="32">
        <v>48290</v>
      </c>
      <c r="E33" s="32">
        <v>48290</v>
      </c>
      <c r="F33" s="32">
        <v>0</v>
      </c>
    </row>
    <row r="34" spans="2:6" ht="12.75">
      <c r="B34" s="33" t="s">
        <v>69</v>
      </c>
      <c r="C34" s="36">
        <v>928608</v>
      </c>
      <c r="D34" s="32">
        <v>1872630</v>
      </c>
      <c r="E34" s="32">
        <f>E35+E36</f>
        <v>897489</v>
      </c>
      <c r="F34" s="32">
        <f>E34/D34*100</f>
        <v>47.926659297351854</v>
      </c>
    </row>
    <row r="35" spans="2:6" ht="12.75">
      <c r="B35" s="33" t="s">
        <v>70</v>
      </c>
      <c r="C35" s="36">
        <v>273500</v>
      </c>
      <c r="D35" s="32">
        <v>273500</v>
      </c>
      <c r="E35" s="32">
        <v>41995</v>
      </c>
      <c r="F35" s="32">
        <v>0</v>
      </c>
    </row>
    <row r="36" spans="2:6" ht="12.75">
      <c r="B36" s="33" t="s">
        <v>71</v>
      </c>
      <c r="C36" s="36">
        <v>655108</v>
      </c>
      <c r="D36" s="32">
        <v>1599130</v>
      </c>
      <c r="E36" s="32">
        <v>855494</v>
      </c>
      <c r="F36" s="32">
        <f>E36/D36*100</f>
        <v>53.49746424618387</v>
      </c>
    </row>
    <row r="37" spans="2:6" ht="12.75" hidden="1">
      <c r="B37" s="33" t="s">
        <v>72</v>
      </c>
      <c r="C37" s="36">
        <v>0</v>
      </c>
      <c r="D37" s="32">
        <v>0</v>
      </c>
      <c r="E37" s="38">
        <v>0</v>
      </c>
      <c r="F37" s="32">
        <v>0</v>
      </c>
    </row>
    <row r="38" spans="2:6" ht="12.75" hidden="1">
      <c r="B38" s="33" t="s">
        <v>73</v>
      </c>
      <c r="C38" s="36">
        <v>0</v>
      </c>
      <c r="D38" s="32">
        <v>0</v>
      </c>
      <c r="E38" s="32">
        <v>0</v>
      </c>
      <c r="F38" s="32">
        <v>0</v>
      </c>
    </row>
    <row r="39" spans="2:6" ht="15">
      <c r="B39" s="27" t="s">
        <v>74</v>
      </c>
      <c r="C39" s="7">
        <f>C40+C41+C42+C43+C44+C45</f>
        <v>6236774</v>
      </c>
      <c r="D39" s="7">
        <f>D40+D41+D42+D43+D44+D45</f>
        <v>6960730</v>
      </c>
      <c r="E39" s="8">
        <f>E40+E41+E42+E43+E44+E45</f>
        <v>6058769</v>
      </c>
      <c r="F39" s="7">
        <f>E39/D39*100</f>
        <v>87.04214931479888</v>
      </c>
    </row>
    <row r="40" spans="2:6" ht="12.75">
      <c r="B40" s="33" t="s">
        <v>75</v>
      </c>
      <c r="C40" s="32">
        <v>0</v>
      </c>
      <c r="D40" s="32">
        <v>6924</v>
      </c>
      <c r="E40" s="32">
        <v>26098</v>
      </c>
      <c r="F40" s="32">
        <v>0</v>
      </c>
    </row>
    <row r="41" spans="2:6" ht="12.75">
      <c r="B41" s="33" t="s">
        <v>76</v>
      </c>
      <c r="C41" s="32">
        <v>45000</v>
      </c>
      <c r="D41" s="32">
        <v>63324</v>
      </c>
      <c r="E41" s="32">
        <v>63758</v>
      </c>
      <c r="F41" s="32">
        <f>E41/D41*100</f>
        <v>100.68536415892868</v>
      </c>
    </row>
    <row r="42" spans="2:6" ht="12.75">
      <c r="B42" s="33" t="s">
        <v>77</v>
      </c>
      <c r="C42" s="32">
        <v>3974770</v>
      </c>
      <c r="D42" s="32">
        <v>4637497</v>
      </c>
      <c r="E42" s="32">
        <v>4637525</v>
      </c>
      <c r="F42" s="32">
        <f>E42/D42*100</f>
        <v>100.00060377397548</v>
      </c>
    </row>
    <row r="43" spans="2:6" ht="12.75">
      <c r="B43" s="33" t="s">
        <v>78</v>
      </c>
      <c r="C43" s="32">
        <v>115200</v>
      </c>
      <c r="D43" s="32">
        <v>114014</v>
      </c>
      <c r="E43" s="32">
        <v>111614</v>
      </c>
      <c r="F43" s="32">
        <f>E43/D43*100</f>
        <v>97.89499535144806</v>
      </c>
    </row>
    <row r="44" spans="2:6" ht="12.75">
      <c r="B44" s="33" t="s">
        <v>79</v>
      </c>
      <c r="C44" s="32">
        <v>12000</v>
      </c>
      <c r="D44" s="32">
        <v>13265</v>
      </c>
      <c r="E44" s="32">
        <v>13265</v>
      </c>
      <c r="F44" s="32">
        <f>E44/D44*100</f>
        <v>100</v>
      </c>
    </row>
    <row r="45" spans="2:6" ht="12.75">
      <c r="B45" s="33" t="s">
        <v>80</v>
      </c>
      <c r="C45" s="32">
        <v>2089804</v>
      </c>
      <c r="D45" s="32">
        <v>2125706</v>
      </c>
      <c r="E45" s="32">
        <f>E46+E47+E48+E50+E52+E53+E54</f>
        <v>1206509</v>
      </c>
      <c r="F45" s="32">
        <f>E45/D45*100</f>
        <v>56.75803709449943</v>
      </c>
    </row>
    <row r="46" spans="2:6" ht="12.75">
      <c r="B46" s="31" t="s">
        <v>81</v>
      </c>
      <c r="C46" s="32">
        <v>10000</v>
      </c>
      <c r="D46" s="32">
        <v>10000</v>
      </c>
      <c r="E46" s="32">
        <v>6129</v>
      </c>
      <c r="F46" s="32">
        <v>0</v>
      </c>
    </row>
    <row r="47" spans="2:6" ht="12.75">
      <c r="B47" s="33" t="s">
        <v>82</v>
      </c>
      <c r="C47" s="32">
        <v>13300</v>
      </c>
      <c r="D47" s="32">
        <v>13300</v>
      </c>
      <c r="E47" s="32">
        <v>11852</v>
      </c>
      <c r="F47" s="32">
        <f>E47/D47*100</f>
        <v>89.11278195488723</v>
      </c>
    </row>
    <row r="48" spans="2:6" ht="12.75">
      <c r="B48" s="33" t="s">
        <v>83</v>
      </c>
      <c r="C48" s="36">
        <v>2016504</v>
      </c>
      <c r="D48" s="32">
        <v>2016504</v>
      </c>
      <c r="E48" s="36">
        <v>617916</v>
      </c>
      <c r="F48" s="32">
        <f>E48/D48*100</f>
        <v>30.64293450446912</v>
      </c>
    </row>
    <row r="49" spans="2:6" ht="12.75" hidden="1">
      <c r="B49" s="33"/>
      <c r="C49" s="36"/>
      <c r="D49" s="32"/>
      <c r="E49" s="36"/>
      <c r="F49" s="32"/>
    </row>
    <row r="50" spans="2:6" ht="12.75">
      <c r="B50" s="33" t="s">
        <v>84</v>
      </c>
      <c r="C50" s="36">
        <v>50000</v>
      </c>
      <c r="D50" s="32">
        <v>73543</v>
      </c>
      <c r="E50" s="36">
        <v>73392</v>
      </c>
      <c r="F50" s="32">
        <f>E50/D50*100</f>
        <v>99.79467794351604</v>
      </c>
    </row>
    <row r="51" spans="2:6" ht="12.75" hidden="1">
      <c r="B51" s="33"/>
      <c r="C51" s="36"/>
      <c r="D51" s="32"/>
      <c r="E51" s="36"/>
      <c r="F51" s="32"/>
    </row>
    <row r="52" spans="2:6" ht="12.75" hidden="1">
      <c r="B52" s="33" t="s">
        <v>85</v>
      </c>
      <c r="C52" s="36">
        <v>0</v>
      </c>
      <c r="D52" s="32">
        <v>0</v>
      </c>
      <c r="E52" s="32">
        <v>0</v>
      </c>
      <c r="F52" s="32">
        <v>0</v>
      </c>
    </row>
    <row r="53" spans="2:6" ht="12.75" hidden="1">
      <c r="B53" s="33" t="s">
        <v>86</v>
      </c>
      <c r="C53" s="36">
        <v>0</v>
      </c>
      <c r="D53" s="32">
        <v>0</v>
      </c>
      <c r="E53" s="32">
        <v>0</v>
      </c>
      <c r="F53" s="32">
        <v>0</v>
      </c>
    </row>
    <row r="54" spans="2:6" ht="12.75">
      <c r="B54" s="33" t="s">
        <v>87</v>
      </c>
      <c r="C54" s="36"/>
      <c r="D54" s="32">
        <v>12359</v>
      </c>
      <c r="E54" s="32">
        <v>497220</v>
      </c>
      <c r="F54" s="32">
        <v>0</v>
      </c>
    </row>
    <row r="55" spans="2:6" ht="12.75">
      <c r="B55" s="2" t="s">
        <v>88</v>
      </c>
      <c r="C55" s="39">
        <f>C5+C11+C32+C39</f>
        <v>16923094</v>
      </c>
      <c r="D55" s="39">
        <f>D5+D11+D32+D39</f>
        <v>18804809</v>
      </c>
      <c r="E55" s="40">
        <f>E5+E11+E32+E39</f>
        <v>16260395</v>
      </c>
      <c r="F55" s="39">
        <f>E55/D55*100</f>
        <v>86.46934409171611</v>
      </c>
    </row>
  </sheetData>
  <sheetProtection selectLockedCells="1" selectUnlockedCells="1"/>
  <mergeCells count="2">
    <mergeCell ref="B3:B4"/>
    <mergeCell ref="C3:D3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Roman,Normálne"&amp;12&amp;A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6"/>
  <sheetViews>
    <sheetView workbookViewId="0" topLeftCell="B29">
      <selection activeCell="E49" sqref="E49"/>
    </sheetView>
  </sheetViews>
  <sheetFormatPr defaultColWidth="9.140625" defaultRowHeight="12.75"/>
  <cols>
    <col min="1" max="1" width="0" style="1" hidden="1" customWidth="1"/>
    <col min="2" max="2" width="6.00390625" style="1" customWidth="1"/>
    <col min="3" max="3" width="44.140625" style="1" customWidth="1"/>
    <col min="4" max="5" width="10.421875" style="1" customWidth="1"/>
    <col min="6" max="6" width="10.7109375" style="1" customWidth="1"/>
    <col min="7" max="7" width="4.57421875" style="1" customWidth="1"/>
    <col min="8" max="16384" width="11.57421875" style="1" customWidth="1"/>
  </cols>
  <sheetData>
    <row r="1" ht="12.75">
      <c r="F1" s="1" t="s">
        <v>0</v>
      </c>
    </row>
    <row r="2" spans="2:7" ht="12.75">
      <c r="B2" s="41" t="s">
        <v>89</v>
      </c>
      <c r="C2" s="42" t="s">
        <v>90</v>
      </c>
      <c r="D2" s="76" t="s">
        <v>2</v>
      </c>
      <c r="E2" s="76"/>
      <c r="F2" s="43" t="s">
        <v>3</v>
      </c>
      <c r="G2" s="44" t="s">
        <v>91</v>
      </c>
    </row>
    <row r="3" spans="2:7" ht="12.75">
      <c r="B3" s="45"/>
      <c r="C3" s="46"/>
      <c r="D3" s="47" t="s">
        <v>4</v>
      </c>
      <c r="E3" s="47" t="s">
        <v>5</v>
      </c>
      <c r="F3" s="48" t="s">
        <v>6</v>
      </c>
      <c r="G3" s="49" t="s">
        <v>39</v>
      </c>
    </row>
    <row r="4" spans="2:7" ht="12.75">
      <c r="B4" s="50" t="s">
        <v>92</v>
      </c>
      <c r="C4" s="51" t="s">
        <v>93</v>
      </c>
      <c r="D4" s="52">
        <f>D6+D7+D8+D9+D10+D11</f>
        <v>2843792</v>
      </c>
      <c r="E4" s="52">
        <f>E6+E7+E8+E9+E10+E11</f>
        <v>3558843</v>
      </c>
      <c r="F4" s="53">
        <f>F6+F7+F8+F9+F10+F11</f>
        <v>1415903</v>
      </c>
      <c r="G4" s="52">
        <f>F4/E4*100</f>
        <v>39.78548646287571</v>
      </c>
    </row>
    <row r="5" spans="2:7" ht="12.75">
      <c r="B5" s="51"/>
      <c r="C5" s="51" t="s">
        <v>94</v>
      </c>
      <c r="D5" s="54"/>
      <c r="E5" s="54"/>
      <c r="F5" s="54"/>
      <c r="G5" s="54"/>
    </row>
    <row r="6" spans="2:7" ht="12.75">
      <c r="B6" s="55" t="s">
        <v>95</v>
      </c>
      <c r="C6" s="56" t="s">
        <v>96</v>
      </c>
      <c r="D6" s="57">
        <v>28694</v>
      </c>
      <c r="E6" s="57">
        <v>131479</v>
      </c>
      <c r="F6" s="57">
        <v>64426</v>
      </c>
      <c r="G6" s="57">
        <f aca="true" t="shared" si="0" ref="G6:G11">F6/E6*100</f>
        <v>49.000981145277954</v>
      </c>
    </row>
    <row r="7" spans="2:7" ht="12.75">
      <c r="B7" s="58" t="s">
        <v>97</v>
      </c>
      <c r="C7" s="56" t="s">
        <v>98</v>
      </c>
      <c r="D7" s="57">
        <v>3500</v>
      </c>
      <c r="E7" s="57">
        <v>3500</v>
      </c>
      <c r="F7" s="57">
        <v>2699</v>
      </c>
      <c r="G7" s="57">
        <f t="shared" si="0"/>
        <v>77.11428571428571</v>
      </c>
    </row>
    <row r="8" spans="2:7" ht="12.75">
      <c r="B8" s="58" t="s">
        <v>99</v>
      </c>
      <c r="C8" s="56" t="s">
        <v>100</v>
      </c>
      <c r="D8" s="57">
        <v>2219375</v>
      </c>
      <c r="E8" s="57">
        <v>2789655</v>
      </c>
      <c r="F8" s="57">
        <v>965828</v>
      </c>
      <c r="G8" s="57">
        <f t="shared" si="0"/>
        <v>34.621772226314725</v>
      </c>
    </row>
    <row r="9" spans="2:7" ht="12.75">
      <c r="B9" s="58" t="s">
        <v>101</v>
      </c>
      <c r="C9" s="56" t="s">
        <v>102</v>
      </c>
      <c r="D9" s="57">
        <v>346743</v>
      </c>
      <c r="E9" s="57">
        <v>346734</v>
      </c>
      <c r="F9" s="57">
        <v>327473</v>
      </c>
      <c r="G9" s="57">
        <f t="shared" si="0"/>
        <v>94.44502125548692</v>
      </c>
    </row>
    <row r="10" spans="2:7" ht="12.75">
      <c r="B10" s="58" t="s">
        <v>103</v>
      </c>
      <c r="C10" s="56" t="s">
        <v>104</v>
      </c>
      <c r="D10" s="57">
        <v>183000</v>
      </c>
      <c r="E10" s="57">
        <v>224995</v>
      </c>
      <c r="F10" s="57">
        <v>41995</v>
      </c>
      <c r="G10" s="57">
        <f t="shared" si="0"/>
        <v>18.664859219093756</v>
      </c>
    </row>
    <row r="11" spans="2:7" ht="12.75">
      <c r="B11" s="58" t="s">
        <v>105</v>
      </c>
      <c r="C11" s="56" t="s">
        <v>106</v>
      </c>
      <c r="D11" s="57">
        <v>62480</v>
      </c>
      <c r="E11" s="57">
        <v>62480</v>
      </c>
      <c r="F11" s="57">
        <v>13482</v>
      </c>
      <c r="G11" s="57">
        <f t="shared" si="0"/>
        <v>21.57810499359795</v>
      </c>
    </row>
    <row r="12" spans="2:7" ht="12.75">
      <c r="B12" s="59"/>
      <c r="C12" s="56" t="s">
        <v>107</v>
      </c>
      <c r="D12" s="60"/>
      <c r="F12" s="57"/>
      <c r="G12" s="57"/>
    </row>
    <row r="13" spans="2:7" ht="12.75">
      <c r="B13" s="59"/>
      <c r="C13" s="56" t="s">
        <v>108</v>
      </c>
      <c r="D13" s="57">
        <v>33000</v>
      </c>
      <c r="E13" s="57">
        <v>33000</v>
      </c>
      <c r="F13" s="57">
        <v>0</v>
      </c>
      <c r="G13" s="57">
        <f aca="true" t="shared" si="1" ref="G13:G34">F13/E13*100</f>
        <v>0</v>
      </c>
    </row>
    <row r="14" spans="2:7" ht="12.75">
      <c r="B14" s="61" t="s">
        <v>109</v>
      </c>
      <c r="C14" s="51" t="s">
        <v>110</v>
      </c>
      <c r="D14" s="52">
        <f>D15+D16+D18+D19+D20</f>
        <v>1902165</v>
      </c>
      <c r="E14" s="52">
        <f>E15+E16+E18+E19+E20</f>
        <v>2002715</v>
      </c>
      <c r="F14" s="53">
        <f>F15+F16+F18+F19+F20</f>
        <v>1846989</v>
      </c>
      <c r="G14" s="52">
        <f t="shared" si="1"/>
        <v>92.22425557305958</v>
      </c>
    </row>
    <row r="15" spans="2:7" ht="12.75">
      <c r="B15" s="58" t="s">
        <v>111</v>
      </c>
      <c r="C15" s="56" t="s">
        <v>112</v>
      </c>
      <c r="D15" s="57">
        <v>173844</v>
      </c>
      <c r="E15" s="57">
        <v>172783</v>
      </c>
      <c r="F15" s="57">
        <v>146706</v>
      </c>
      <c r="G15" s="57">
        <f t="shared" si="1"/>
        <v>84.90765873957507</v>
      </c>
    </row>
    <row r="16" spans="2:7" ht="12.75">
      <c r="B16" s="58" t="s">
        <v>113</v>
      </c>
      <c r="C16" s="56" t="s">
        <v>114</v>
      </c>
      <c r="D16" s="57">
        <v>1626770</v>
      </c>
      <c r="E16" s="57">
        <v>1634916</v>
      </c>
      <c r="F16" s="57">
        <v>1555475</v>
      </c>
      <c r="G16" s="57">
        <f t="shared" si="1"/>
        <v>95.14097360353682</v>
      </c>
    </row>
    <row r="17" spans="2:7" ht="12.75">
      <c r="B17" s="58"/>
      <c r="C17" s="62" t="s">
        <v>115</v>
      </c>
      <c r="D17" s="57">
        <v>341000</v>
      </c>
      <c r="E17" s="57">
        <v>341000</v>
      </c>
      <c r="F17" s="57">
        <v>322982</v>
      </c>
      <c r="G17" s="57">
        <f t="shared" si="1"/>
        <v>94.71612903225807</v>
      </c>
    </row>
    <row r="18" spans="2:7" ht="12.75">
      <c r="B18" s="58" t="s">
        <v>116</v>
      </c>
      <c r="C18" s="56" t="s">
        <v>117</v>
      </c>
      <c r="D18" s="57">
        <v>41551</v>
      </c>
      <c r="E18" s="57">
        <v>40789</v>
      </c>
      <c r="F18" s="57">
        <v>40739</v>
      </c>
      <c r="G18" s="57">
        <f t="shared" si="1"/>
        <v>99.87741793130502</v>
      </c>
    </row>
    <row r="19" spans="2:7" ht="12.75">
      <c r="B19" s="58" t="s">
        <v>118</v>
      </c>
      <c r="C19" s="56" t="s">
        <v>119</v>
      </c>
      <c r="D19" s="57">
        <v>10000</v>
      </c>
      <c r="E19" s="57">
        <v>80684</v>
      </c>
      <c r="F19" s="63">
        <v>30677</v>
      </c>
      <c r="G19" s="57">
        <f t="shared" si="1"/>
        <v>38.02116900500719</v>
      </c>
    </row>
    <row r="20" spans="2:7" ht="12.75">
      <c r="B20" s="58" t="s">
        <v>120</v>
      </c>
      <c r="C20" s="56" t="s">
        <v>121</v>
      </c>
      <c r="D20" s="64">
        <v>50000</v>
      </c>
      <c r="E20" s="63">
        <v>73543</v>
      </c>
      <c r="F20" s="57">
        <v>73392</v>
      </c>
      <c r="G20" s="57">
        <f t="shared" si="1"/>
        <v>99.79467794351604</v>
      </c>
    </row>
    <row r="21" spans="2:7" ht="12.75">
      <c r="B21" s="50" t="s">
        <v>122</v>
      </c>
      <c r="C21" s="51" t="s">
        <v>123</v>
      </c>
      <c r="D21" s="52">
        <f>D22</f>
        <v>314329</v>
      </c>
      <c r="E21" s="52">
        <v>334891</v>
      </c>
      <c r="F21" s="53">
        <f>F22</f>
        <v>325220</v>
      </c>
      <c r="G21" s="52">
        <f t="shared" si="1"/>
        <v>97.11219471410101</v>
      </c>
    </row>
    <row r="22" spans="2:7" ht="12.75">
      <c r="B22" s="58" t="s">
        <v>124</v>
      </c>
      <c r="C22" s="56" t="s">
        <v>125</v>
      </c>
      <c r="D22" s="57">
        <v>314329</v>
      </c>
      <c r="E22" s="57">
        <v>334891</v>
      </c>
      <c r="F22" s="57">
        <v>325220</v>
      </c>
      <c r="G22" s="57">
        <f t="shared" si="1"/>
        <v>97.11219471410101</v>
      </c>
    </row>
    <row r="23" spans="2:7" ht="12.75">
      <c r="B23" s="61" t="s">
        <v>126</v>
      </c>
      <c r="C23" s="51" t="s">
        <v>127</v>
      </c>
      <c r="D23" s="52">
        <f>D24+D25+D26+D27+D28+D29+D30</f>
        <v>437000</v>
      </c>
      <c r="E23" s="52">
        <f>E24+E25+E26+E27+E28+E29+E30</f>
        <v>437000</v>
      </c>
      <c r="F23" s="53">
        <f>F24+F25+F26+F27+F28+F29+F30</f>
        <v>387449</v>
      </c>
      <c r="G23" s="52">
        <f t="shared" si="1"/>
        <v>88.66109839816933</v>
      </c>
    </row>
    <row r="24" spans="2:7" ht="12.75">
      <c r="B24" s="58" t="s">
        <v>128</v>
      </c>
      <c r="C24" s="56" t="s">
        <v>129</v>
      </c>
      <c r="D24" s="57">
        <v>30500</v>
      </c>
      <c r="E24" s="57">
        <v>30500</v>
      </c>
      <c r="F24" s="57">
        <v>28576</v>
      </c>
      <c r="G24" s="57">
        <f t="shared" si="1"/>
        <v>93.69180327868852</v>
      </c>
    </row>
    <row r="25" spans="2:7" ht="12.75">
      <c r="B25" s="58" t="s">
        <v>130</v>
      </c>
      <c r="C25" s="56" t="s">
        <v>131</v>
      </c>
      <c r="D25" s="57">
        <v>290080</v>
      </c>
      <c r="E25" s="57">
        <v>290080</v>
      </c>
      <c r="F25" s="57">
        <v>258833</v>
      </c>
      <c r="G25" s="57">
        <f t="shared" si="1"/>
        <v>89.22814396028681</v>
      </c>
    </row>
    <row r="26" spans="2:7" ht="12.75">
      <c r="B26" s="58" t="s">
        <v>132</v>
      </c>
      <c r="C26" s="56" t="s">
        <v>133</v>
      </c>
      <c r="D26" s="57">
        <v>13300</v>
      </c>
      <c r="E26" s="57">
        <v>13300</v>
      </c>
      <c r="F26" s="57">
        <v>11852</v>
      </c>
      <c r="G26" s="57">
        <f t="shared" si="1"/>
        <v>89.11278195488723</v>
      </c>
    </row>
    <row r="27" spans="2:7" ht="12.75">
      <c r="B27" s="58" t="s">
        <v>134</v>
      </c>
      <c r="C27" s="56" t="s">
        <v>135</v>
      </c>
      <c r="D27" s="57">
        <v>38120</v>
      </c>
      <c r="E27" s="57">
        <v>38120</v>
      </c>
      <c r="F27" s="57">
        <v>31608</v>
      </c>
      <c r="G27" s="57">
        <f t="shared" si="1"/>
        <v>82.9171038824764</v>
      </c>
    </row>
    <row r="28" spans="2:7" ht="12.75">
      <c r="B28" s="58" t="s">
        <v>136</v>
      </c>
      <c r="C28" s="56" t="s">
        <v>137</v>
      </c>
      <c r="D28" s="57">
        <v>20000</v>
      </c>
      <c r="E28" s="57">
        <v>20900</v>
      </c>
      <c r="F28" s="57">
        <v>20900</v>
      </c>
      <c r="G28" s="57">
        <f t="shared" si="1"/>
        <v>100</v>
      </c>
    </row>
    <row r="29" spans="2:7" ht="12.75">
      <c r="B29" s="58" t="s">
        <v>138</v>
      </c>
      <c r="C29" s="56" t="s">
        <v>139</v>
      </c>
      <c r="D29" s="57">
        <v>15000</v>
      </c>
      <c r="E29" s="57">
        <v>8400</v>
      </c>
      <c r="F29" s="57">
        <v>0</v>
      </c>
      <c r="G29" s="57">
        <f t="shared" si="1"/>
        <v>0</v>
      </c>
    </row>
    <row r="30" spans="2:7" ht="12.75">
      <c r="B30" s="58" t="s">
        <v>140</v>
      </c>
      <c r="C30" s="65" t="s">
        <v>127</v>
      </c>
      <c r="D30" s="57">
        <v>30000</v>
      </c>
      <c r="E30" s="57">
        <v>35700</v>
      </c>
      <c r="F30" s="57">
        <v>35680</v>
      </c>
      <c r="G30" s="57">
        <f t="shared" si="1"/>
        <v>99.94397759103641</v>
      </c>
    </row>
    <row r="31" spans="2:7" ht="12.75">
      <c r="B31" s="61" t="s">
        <v>141</v>
      </c>
      <c r="C31" s="51" t="s">
        <v>142</v>
      </c>
      <c r="D31" s="52">
        <f>D32+D36+D38</f>
        <v>2189974</v>
      </c>
      <c r="E31" s="52">
        <f>E32+E36+E38</f>
        <v>2402533</v>
      </c>
      <c r="F31" s="53">
        <f>F32+F36+F38</f>
        <v>2233950</v>
      </c>
      <c r="G31" s="52">
        <f t="shared" si="1"/>
        <v>92.98311407169017</v>
      </c>
    </row>
    <row r="32" spans="2:7" ht="12.75">
      <c r="B32" s="59"/>
      <c r="C32" s="56" t="s">
        <v>143</v>
      </c>
      <c r="D32" s="57">
        <v>1992000</v>
      </c>
      <c r="E32" s="57">
        <v>2120209</v>
      </c>
      <c r="F32" s="57">
        <v>1998618</v>
      </c>
      <c r="G32" s="57">
        <f t="shared" si="1"/>
        <v>94.26514084224715</v>
      </c>
    </row>
    <row r="33" spans="2:7" ht="12.75">
      <c r="B33" s="58" t="s">
        <v>144</v>
      </c>
      <c r="C33" s="56" t="s">
        <v>145</v>
      </c>
      <c r="D33" s="57">
        <v>1992000</v>
      </c>
      <c r="E33" s="66">
        <v>2108924</v>
      </c>
      <c r="F33" s="57">
        <v>1990488</v>
      </c>
      <c r="G33" s="57">
        <f t="shared" si="1"/>
        <v>94.38405556577666</v>
      </c>
    </row>
    <row r="34" spans="2:7" ht="12.75">
      <c r="B34" s="58"/>
      <c r="C34" s="56" t="s">
        <v>146</v>
      </c>
      <c r="D34" s="57">
        <v>646451</v>
      </c>
      <c r="E34" s="57">
        <v>646451</v>
      </c>
      <c r="F34" s="57">
        <v>604361</v>
      </c>
      <c r="G34" s="57">
        <f t="shared" si="1"/>
        <v>93.48906568324591</v>
      </c>
    </row>
    <row r="35" spans="2:7" ht="12.75">
      <c r="B35" s="58"/>
      <c r="C35" s="62" t="s">
        <v>147</v>
      </c>
      <c r="D35" s="57">
        <v>0</v>
      </c>
      <c r="E35" s="57">
        <v>0</v>
      </c>
      <c r="F35" s="57">
        <v>0</v>
      </c>
      <c r="G35" s="57">
        <v>0</v>
      </c>
    </row>
    <row r="36" spans="2:7" ht="12.75">
      <c r="B36" s="58" t="s">
        <v>148</v>
      </c>
      <c r="C36" s="56" t="s">
        <v>149</v>
      </c>
      <c r="D36" s="57">
        <v>197974</v>
      </c>
      <c r="E36" s="57">
        <v>277719</v>
      </c>
      <c r="F36" s="57">
        <v>230727</v>
      </c>
      <c r="G36" s="57">
        <f>F36/E36*100</f>
        <v>83.07929957979108</v>
      </c>
    </row>
    <row r="37" spans="2:7" ht="12.75">
      <c r="B37" s="58"/>
      <c r="C37" s="62" t="s">
        <v>150</v>
      </c>
      <c r="D37" s="57">
        <v>127870</v>
      </c>
      <c r="E37" s="57">
        <v>126995</v>
      </c>
      <c r="F37" s="57">
        <v>126995</v>
      </c>
      <c r="G37" s="57">
        <f>F37/E37*100</f>
        <v>100</v>
      </c>
    </row>
    <row r="38" spans="2:7" ht="12.75">
      <c r="B38" s="58"/>
      <c r="C38" s="56" t="s">
        <v>151</v>
      </c>
      <c r="D38" s="57">
        <v>0</v>
      </c>
      <c r="E38" s="57">
        <v>4605</v>
      </c>
      <c r="F38" s="57">
        <v>4605</v>
      </c>
      <c r="G38" s="57">
        <v>0</v>
      </c>
    </row>
    <row r="39" spans="2:7" ht="12.75">
      <c r="B39" s="61" t="s">
        <v>152</v>
      </c>
      <c r="C39" s="51" t="s">
        <v>153</v>
      </c>
      <c r="D39" s="52">
        <f>D40+D41+D42+D43+D44</f>
        <v>487838</v>
      </c>
      <c r="E39" s="52">
        <f>E40+E41+E42+E43+E44</f>
        <v>489338</v>
      </c>
      <c r="F39" s="53">
        <f>F40+F41+F43+F42+F44</f>
        <v>476082</v>
      </c>
      <c r="G39" s="52">
        <f aca="true" t="shared" si="2" ref="G39:G49">F39/E39*100</f>
        <v>97.29103400921245</v>
      </c>
    </row>
    <row r="40" spans="2:7" ht="12.75">
      <c r="B40" s="58" t="s">
        <v>154</v>
      </c>
      <c r="C40" s="56" t="s">
        <v>155</v>
      </c>
      <c r="D40" s="57">
        <v>211000</v>
      </c>
      <c r="E40" s="57">
        <v>211000</v>
      </c>
      <c r="F40" s="57">
        <v>211000</v>
      </c>
      <c r="G40" s="57">
        <f t="shared" si="2"/>
        <v>100</v>
      </c>
    </row>
    <row r="41" spans="2:7" ht="12.75">
      <c r="B41" s="58" t="s">
        <v>156</v>
      </c>
      <c r="C41" s="56" t="s">
        <v>157</v>
      </c>
      <c r="D41" s="57">
        <v>50000</v>
      </c>
      <c r="E41" s="57">
        <v>50000</v>
      </c>
      <c r="F41" s="57">
        <v>41535</v>
      </c>
      <c r="G41" s="57">
        <f t="shared" si="2"/>
        <v>83.07</v>
      </c>
    </row>
    <row r="42" spans="2:7" ht="12.75">
      <c r="B42" s="58" t="s">
        <v>158</v>
      </c>
      <c r="C42" s="56" t="s">
        <v>159</v>
      </c>
      <c r="D42" s="57">
        <v>62000</v>
      </c>
      <c r="E42" s="57">
        <v>62000</v>
      </c>
      <c r="F42" s="57">
        <v>62000</v>
      </c>
      <c r="G42" s="57">
        <f t="shared" si="2"/>
        <v>100</v>
      </c>
    </row>
    <row r="43" spans="2:7" ht="12.75">
      <c r="B43" s="58" t="s">
        <v>160</v>
      </c>
      <c r="C43" s="56" t="s">
        <v>161</v>
      </c>
      <c r="D43" s="57">
        <v>159838</v>
      </c>
      <c r="E43" s="57">
        <v>161338</v>
      </c>
      <c r="F43" s="57">
        <v>158706</v>
      </c>
      <c r="G43" s="57">
        <f t="shared" si="2"/>
        <v>98.36864222935701</v>
      </c>
    </row>
    <row r="44" spans="2:7" ht="12.75">
      <c r="B44" s="58" t="s">
        <v>162</v>
      </c>
      <c r="C44" s="56" t="s">
        <v>163</v>
      </c>
      <c r="D44" s="57">
        <v>5000</v>
      </c>
      <c r="E44" s="57">
        <v>5000</v>
      </c>
      <c r="F44" s="57">
        <v>2841</v>
      </c>
      <c r="G44" s="57">
        <f t="shared" si="2"/>
        <v>56.82000000000001</v>
      </c>
    </row>
    <row r="45" spans="2:7" ht="12.75">
      <c r="B45" s="61" t="s">
        <v>164</v>
      </c>
      <c r="C45" s="51" t="s">
        <v>165</v>
      </c>
      <c r="D45" s="52">
        <v>795216</v>
      </c>
      <c r="E45" s="52">
        <f>E46+E47</f>
        <v>795216</v>
      </c>
      <c r="F45" s="53">
        <f>F46+F47</f>
        <v>739301</v>
      </c>
      <c r="G45" s="52">
        <f t="shared" si="2"/>
        <v>92.9685770910042</v>
      </c>
    </row>
    <row r="46" spans="2:7" ht="12.75">
      <c r="B46" s="58" t="s">
        <v>166</v>
      </c>
      <c r="C46" s="56" t="s">
        <v>167</v>
      </c>
      <c r="D46" s="57">
        <v>672000</v>
      </c>
      <c r="E46" s="57">
        <v>672000</v>
      </c>
      <c r="F46" s="57">
        <v>616085</v>
      </c>
      <c r="G46" s="57">
        <f t="shared" si="2"/>
        <v>91.67931547619048</v>
      </c>
    </row>
    <row r="47" spans="2:7" ht="12.75">
      <c r="B47" s="58" t="s">
        <v>168</v>
      </c>
      <c r="C47" s="56" t="s">
        <v>169</v>
      </c>
      <c r="D47" s="57">
        <v>123216</v>
      </c>
      <c r="E47" s="57">
        <v>123216</v>
      </c>
      <c r="F47" s="57">
        <v>123216</v>
      </c>
      <c r="G47" s="57">
        <f t="shared" si="2"/>
        <v>100</v>
      </c>
    </row>
    <row r="48" spans="2:7" ht="12.75">
      <c r="B48" s="61" t="s">
        <v>170</v>
      </c>
      <c r="C48" s="51" t="s">
        <v>171</v>
      </c>
      <c r="D48" s="52">
        <f>D49+D51+D52+D53</f>
        <v>1764569</v>
      </c>
      <c r="E48" s="52">
        <f>E49+E50+E51+E52+E53</f>
        <v>1754420</v>
      </c>
      <c r="F48" s="53">
        <f>F49+F50+F51+F52+F53</f>
        <v>1752513</v>
      </c>
      <c r="G48" s="52">
        <f t="shared" si="2"/>
        <v>99.89130310871968</v>
      </c>
    </row>
    <row r="49" spans="2:7" ht="12.75">
      <c r="B49" s="58" t="s">
        <v>172</v>
      </c>
      <c r="C49" s="56" t="s">
        <v>173</v>
      </c>
      <c r="D49" s="57">
        <v>1295705</v>
      </c>
      <c r="E49" s="57">
        <v>1275965</v>
      </c>
      <c r="F49" s="57">
        <v>1275368</v>
      </c>
      <c r="G49" s="57">
        <f t="shared" si="2"/>
        <v>99.95321188277107</v>
      </c>
    </row>
    <row r="50" spans="2:7" ht="12.75">
      <c r="B50" s="58" t="s">
        <v>174</v>
      </c>
      <c r="C50" s="56" t="s">
        <v>175</v>
      </c>
      <c r="D50" s="57">
        <v>0</v>
      </c>
      <c r="E50" s="57">
        <v>0</v>
      </c>
      <c r="F50" s="57">
        <v>0</v>
      </c>
      <c r="G50" s="57">
        <v>0</v>
      </c>
    </row>
    <row r="51" spans="2:7" ht="12.75">
      <c r="B51" s="58" t="s">
        <v>176</v>
      </c>
      <c r="C51" s="56" t="s">
        <v>177</v>
      </c>
      <c r="D51" s="67">
        <v>230289</v>
      </c>
      <c r="E51" s="67">
        <v>231189</v>
      </c>
      <c r="F51" s="67">
        <v>231053</v>
      </c>
      <c r="G51" s="57">
        <f aca="true" t="shared" si="3" ref="G51:G56">F51/E51*100</f>
        <v>99.94117367175774</v>
      </c>
    </row>
    <row r="52" spans="2:7" ht="12.75">
      <c r="B52" s="58" t="s">
        <v>178</v>
      </c>
      <c r="C52" s="56" t="s">
        <v>179</v>
      </c>
      <c r="D52" s="67">
        <v>202575</v>
      </c>
      <c r="E52" s="67">
        <v>194513</v>
      </c>
      <c r="F52" s="67">
        <v>192905</v>
      </c>
      <c r="G52" s="57">
        <f t="shared" si="3"/>
        <v>99.17332003516475</v>
      </c>
    </row>
    <row r="53" spans="2:7" ht="12.75">
      <c r="B53" s="58" t="s">
        <v>180</v>
      </c>
      <c r="C53" s="56" t="s">
        <v>181</v>
      </c>
      <c r="D53" s="67">
        <v>36000</v>
      </c>
      <c r="E53" s="67">
        <v>52753</v>
      </c>
      <c r="F53" s="67">
        <v>53187</v>
      </c>
      <c r="G53" s="57">
        <f t="shared" si="3"/>
        <v>100.82270202642505</v>
      </c>
    </row>
    <row r="54" spans="2:7" ht="12.75">
      <c r="B54" s="68"/>
      <c r="C54" s="69" t="s">
        <v>182</v>
      </c>
      <c r="D54" s="70">
        <f>D4+D14+D21+D23+D31+D39+D45+D48</f>
        <v>10734883</v>
      </c>
      <c r="E54" s="70">
        <f>E4+E14+E21+E23+E31+E39+E45+E48</f>
        <v>11774956</v>
      </c>
      <c r="F54" s="71">
        <f>F4+F14+F21+F23+F31+F39+F45+F48</f>
        <v>9177407</v>
      </c>
      <c r="G54" s="72">
        <f t="shared" si="3"/>
        <v>77.94005344903199</v>
      </c>
    </row>
    <row r="55" spans="2:7" ht="12.75">
      <c r="B55" s="56" t="s">
        <v>183</v>
      </c>
      <c r="C55" s="56" t="s">
        <v>184</v>
      </c>
      <c r="D55" s="67">
        <v>6188211</v>
      </c>
      <c r="E55" s="67">
        <v>7029853</v>
      </c>
      <c r="F55" s="67">
        <v>7026589</v>
      </c>
      <c r="G55" s="57">
        <f t="shared" si="3"/>
        <v>99.95356944163697</v>
      </c>
    </row>
    <row r="56" spans="2:7" ht="12.75">
      <c r="B56" s="73"/>
      <c r="C56" s="69" t="s">
        <v>185</v>
      </c>
      <c r="D56" s="70">
        <f>D54+D55</f>
        <v>16923094</v>
      </c>
      <c r="E56" s="70">
        <f>E54+E55</f>
        <v>18804809</v>
      </c>
      <c r="F56" s="71">
        <f>F54+F55</f>
        <v>16203996</v>
      </c>
      <c r="G56" s="72">
        <f t="shared" si="3"/>
        <v>86.16942612924173</v>
      </c>
    </row>
  </sheetData>
  <sheetProtection selectLockedCells="1" selectUnlockedCells="1"/>
  <mergeCells count="1">
    <mergeCell ref="D2:E2"/>
  </mergeCells>
  <printOptions/>
  <pageMargins left="0.39375" right="0.7875" top="0.8555555555555556" bottom="0.5902777777777778" header="0.5902777777777778" footer="0.5118055555555555"/>
  <pageSetup horizontalDpi="300" verticalDpi="300" orientation="portrait" paperSize="9"/>
  <headerFooter alignWithMargins="0">
    <oddHeader>&amp;C&amp;"Times New Roman,Normálne"&amp;12Výdavky podľa programov a aktivít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